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17">'Gas Price Table'!$A$1:$F$59</definedName>
    <definedName name="_xlnm.Print_Area" localSheetId="15">'Gas Volume Table'!$A$1:$C$55</definedName>
    <definedName name="_xlnm.Print_Area" localSheetId="1">'Historical Cash Receipts Table'!$A$1:$G$41</definedName>
    <definedName name="_xlnm.Print_Area" localSheetId="3">'Historical Oil Production'!$A$1:$B$40</definedName>
    <definedName name="_xlnm.Print_Area" localSheetId="19">'Lease Sale Table'!$A$1:$I$66</definedName>
    <definedName name="_xlnm.Print_Area" localSheetId="21">'Leased Acres Table'!$A$1:$C$56</definedName>
    <definedName name="_xlnm.Print_Area" localSheetId="12">'Oil Price Table'!$A$1:$J$59</definedName>
    <definedName name="_xlnm.Print_Area" localSheetId="10">'Oil Volume Table'!$A$1:$C$56</definedName>
    <definedName name="_xlnm.Print_Area" localSheetId="23">'Productive Acres Table '!$A$1:$B$16</definedName>
    <definedName name="_xlnm.Print_Area" localSheetId="7">'Royalty Table'!$A$1:$E$20</definedName>
  </definedNames>
  <calcPr fullCalcOnLoad="1"/>
</workbook>
</file>

<file path=xl/sharedStrings.xml><?xml version="1.0" encoding="utf-8"?>
<sst xmlns="http://schemas.openxmlformats.org/spreadsheetml/2006/main" count="388" uniqueCount="159">
  <si>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</si>
  <si>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</si>
  <si>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</si>
  <si>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</si>
  <si>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</si>
  <si>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</si>
  <si>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</si>
  <si>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</si>
  <si>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</si>
  <si>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</si>
  <si>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</si>
  <si>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</si>
  <si>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</si>
  <si>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</si>
  <si>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</si>
  <si>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</si>
  <si>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</si>
  <si>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</si>
  <si>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</si>
  <si>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</si>
  <si>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</si>
  <si>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</si>
  <si>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</si>
  <si>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</si>
  <si>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</si>
  <si>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</si>
  <si>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</si>
  <si>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</si>
  <si>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</si>
  <si>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</si>
  <si>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</si>
  <si>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</si>
  <si>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</si>
  <si>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</si>
  <si>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</si>
  <si>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</si>
  <si>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</si>
  <si>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</si>
  <si>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</si>
  <si>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</si>
  <si>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</si>
  <si>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</si>
  <si>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</si>
  <si>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</si>
  <si>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</si>
  <si>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</si>
  <si>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</si>
  <si>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</si>
  <si>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</si>
  <si>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</si>
  <si>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</si>
  <si>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</si>
  <si>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</si>
  <si>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</si>
  <si>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</si>
  <si>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</si>
  <si>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</si>
  <si>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</si>
  <si>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</si>
  <si>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</si>
  <si>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</si>
  <si>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</si>
  <si>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</si>
  <si>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</si>
  <si>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</si>
  <si>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</si>
  <si>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</si>
  <si>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</si>
  <si>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</si>
  <si>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</si>
  <si>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</si>
  <si>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</si>
  <si>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</si>
  <si>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</si>
  <si>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</si>
  <si>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</si>
  <si>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</si>
  <si>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</si>
  <si>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</si>
  <si>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</si>
  <si>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</si>
  <si>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</si>
  <si>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</si>
  <si>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</si>
  <si>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</si>
  <si>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</si>
  <si>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</si>
  <si>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</si>
  <si>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</si>
  <si>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</si>
  <si>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</si>
  <si>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</si>
  <si>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</si>
  <si>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</si>
  <si>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</si>
  <si>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</si>
  <si>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</si>
  <si>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</si>
  <si>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</si>
  <si>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</si>
  <si>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</si>
  <si>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</si>
  <si>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</si>
  <si>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</si>
  <si>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</si>
  <si>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</si>
  <si>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</si>
  <si>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</si>
  <si>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</si>
  <si>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</si>
  <si>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</si>
  <si>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</si>
  <si>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</si>
  <si>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</si>
  <si>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</si>
  <si>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</si>
  <si>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</si>
  <si>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</si>
  <si>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</si>
  <si>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</si>
  <si>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</si>
  <si>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</si>
  <si>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</si>
  <si>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</si>
  <si>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</si>
  <si>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</si>
  <si>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</si>
  <si>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</si>
  <si>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</si>
  <si>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</si>
  <si>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</si>
  <si>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</si>
  <si>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</si>
  <si>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</si>
  <si>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</si>
  <si>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</si>
  <si>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</si>
  <si>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</si>
  <si>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</si>
  <si>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</si>
  <si>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</si>
  <si>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</si>
  <si>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</si>
  <si>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</si>
  <si>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</si>
  <si>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</si>
  <si>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</si>
  <si>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</si>
  <si>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>FY 07-08 Projected</t>
  </si>
  <si>
    <t>`</t>
  </si>
  <si>
    <t xml:space="preserve">Historical Oil Production </t>
  </si>
  <si>
    <t xml:space="preserve">Historical Gas Production </t>
  </si>
  <si>
    <t>MCF's</t>
  </si>
  <si>
    <t>For Calendar Years 2005, 2006. 2007 and 2008</t>
  </si>
  <si>
    <t>For Calendar Years 2005, 2006, 2007 and 2008</t>
  </si>
  <si>
    <t>Total Mar 07-Mar 08</t>
  </si>
  <si>
    <t>MTD as of 6/19/08</t>
  </si>
  <si>
    <t xml:space="preserve">FY 07-08 </t>
  </si>
  <si>
    <t>MTD as of 06/19/08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</si>
</sst>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Table'!$B$5:$B$32</c:f>
              <c:numCache>
                <c:ptCount val="28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Table'!$C$5:$C$32</c:f>
              <c:numCache>
                <c:ptCount val="28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Table'!$D$5:$D$32</c:f>
              <c:numCache>
                <c:ptCount val="28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Table'!$E$5:$E$32</c:f>
              <c:numCache>
                <c:ptCount val="2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</c:numCache>
            </c:numRef>
          </c:val>
        </c:ser>
        <c:overlap val="100"/>
        <c:axId val="12950053"/>
        <c:axId val="49441614"/>
      </c:bar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295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Prices!$G$13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ptCount val="12"/>
                <c:pt idx="0">
                  <c:v>6.1581111111111095</c:v>
                </c:pt>
                <c:pt idx="1">
                  <c:v>5.398210526315789</c:v>
                </c:pt>
                <c:pt idx="2">
                  <c:v>5.378356521739129</c:v>
                </c:pt>
                <c:pt idx="3">
                  <c:v>5.700404761904762</c:v>
                </c:pt>
                <c:pt idx="4">
                  <c:v>6.300035000000001</c:v>
                </c:pt>
                <c:pt idx="5">
                  <c:v>6.291580952380953</c:v>
                </c:pt>
                <c:pt idx="6">
                  <c:v>5.932457142857144</c:v>
                </c:pt>
                <c:pt idx="7">
                  <c:v>5.450554545454546</c:v>
                </c:pt>
                <c:pt idx="8">
                  <c:v>5.083171428571429</c:v>
                </c:pt>
                <c:pt idx="9">
                  <c:v>6.339204761904762</c:v>
                </c:pt>
                <c:pt idx="10">
                  <c:v>6.148065000000001</c:v>
                </c:pt>
                <c:pt idx="11">
                  <c:v>6.6166380952380965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Prices!$G$14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Prices!$G$15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Prices!$G$16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Prices!$H$17:$S$17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12.56</c:v>
                </c:pt>
              </c:numCache>
            </c:numRef>
          </c:val>
          <c:smooth val="0"/>
        </c:ser>
        <c:marker val="1"/>
        <c:axId val="32681743"/>
        <c:axId val="25700232"/>
      </c:line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0232"/>
        <c:crosses val="autoZero"/>
        <c:auto val="1"/>
        <c:lblOffset val="100"/>
        <c:noMultiLvlLbl val="0"/>
      </c:catAx>
      <c:valAx>
        <c:axId val="2570023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26817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2'!$A$72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2'!$B$72:$M$72</c:f>
            </c:numRef>
          </c:val>
          <c:smooth val="0"/>
        </c:ser>
        <c:ser>
          <c:idx val="1"/>
          <c:order val="1"/>
          <c:tx>
            <c:strRef>
              <c:f>'Lease Sale Table 2'!$A$73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2'!$B$73:$M$73</c:f>
              <c:numCache>
                <c:ptCount val="12"/>
                <c:pt idx="0">
                  <c:v>322.19386048011614</c:v>
                </c:pt>
                <c:pt idx="1">
                  <c:v>361.764854278157</c:v>
                </c:pt>
                <c:pt idx="2">
                  <c:v>327.0860425208924</c:v>
                </c:pt>
                <c:pt idx="3">
                  <c:v>372.33218668908614</c:v>
                </c:pt>
                <c:pt idx="4">
                  <c:v>495.47982824498166</c:v>
                </c:pt>
                <c:pt idx="5">
                  <c:v>304.08624639416996</c:v>
                </c:pt>
                <c:pt idx="6">
                  <c:v>364.4678940711239</c:v>
                </c:pt>
                <c:pt idx="7">
                  <c:v>338.03699257865503</c:v>
                </c:pt>
                <c:pt idx="8">
                  <c:v>311.43220879588625</c:v>
                </c:pt>
                <c:pt idx="9">
                  <c:v>237.3762074653089</c:v>
                </c:pt>
                <c:pt idx="10">
                  <c:v>359.7178874239222</c:v>
                </c:pt>
                <c:pt idx="11">
                  <c:v>470.8366195139814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'Lease Sale Table 2'!$A$74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2'!$B$74:$M$74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'Lease Sale Table 2'!$A$75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2'!$B$75:$M$75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'Lease Sale Table 2'!$B$76:$M$76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</c:numCache>
            </c:numRef>
          </c:val>
          <c:smooth val="0"/>
        </c:ser>
        <c:marker val="1"/>
        <c:axId val="29975497"/>
        <c:axId val="1344018"/>
      </c:line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4018"/>
        <c:crosses val="autoZero"/>
        <c:auto val="1"/>
        <c:lblOffset val="100"/>
        <c:noMultiLvlLbl val="0"/>
      </c:catAx>
      <c:valAx>
        <c:axId val="134401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9975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</c:numCache>
            </c:numRef>
          </c:val>
          <c:smooth val="0"/>
        </c:ser>
        <c:marker val="1"/>
        <c:axId val="12096163"/>
        <c:axId val="41756604"/>
      </c:lineChart>
      <c:cat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6604"/>
        <c:crosses val="autoZero"/>
        <c:auto val="1"/>
        <c:lblOffset val="100"/>
        <c:noMultiLvlLbl val="0"/>
      </c:catAx>
      <c:valAx>
        <c:axId val="41756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6163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3"/>
          <c:y val="0.94575"/>
          <c:w val="0.373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408484</c:v>
                </c:pt>
                <c:pt idx="1">
                  <c:v>406035</c:v>
                </c:pt>
                <c:pt idx="2">
                  <c:v>401072</c:v>
                </c:pt>
                <c:pt idx="3">
                  <c:v>400319</c:v>
                </c:pt>
                <c:pt idx="4">
                  <c:v>399612</c:v>
                </c:pt>
                <c:pt idx="5">
                  <c:v>396301</c:v>
                </c:pt>
                <c:pt idx="6">
                  <c:v>395910</c:v>
                </c:pt>
                <c:pt idx="7">
                  <c:v>394508</c:v>
                </c:pt>
                <c:pt idx="8">
                  <c:v>397908</c:v>
                </c:pt>
                <c:pt idx="9">
                  <c:v>397950</c:v>
                </c:pt>
                <c:pt idx="10">
                  <c:v>399008</c:v>
                </c:pt>
                <c:pt idx="11">
                  <c:v>398803</c:v>
                </c:pt>
                <c:pt idx="12">
                  <c:v>398208</c:v>
                </c:pt>
              </c:numCache>
            </c:numRef>
          </c:val>
          <c:smooth val="0"/>
        </c:ser>
        <c:marker val="1"/>
        <c:axId val="40265117"/>
        <c:axId val="26841734"/>
      </c:line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1734"/>
        <c:crosses val="autoZero"/>
        <c:auto val="1"/>
        <c:lblOffset val="100"/>
        <c:noMultiLvlLbl val="0"/>
      </c:catAx>
      <c:valAx>
        <c:axId val="2684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2651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Production'!$A$5:$A$30</c:f>
              <c:strCache>
                <c:ptCount val="2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 Projected</c:v>
                </c:pt>
              </c:strCache>
            </c:strRef>
          </c:cat>
          <c:val>
            <c:numRef>
              <c:f>'Historical Oil Production'!$B$5:$B$30</c:f>
              <c:numCache>
                <c:ptCount val="26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4293251.179883852</c:v>
                </c:pt>
                <c:pt idx="25">
                  <c:v>4602361.475016946</c:v>
                </c:pt>
              </c:numCache>
            </c:numRef>
          </c:val>
        </c:ser>
        <c:overlap val="100"/>
        <c:axId val="42321343"/>
        <c:axId val="45347768"/>
      </c:bar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347768"/>
        <c:crosses val="autoZero"/>
        <c:auto val="1"/>
        <c:lblOffset val="100"/>
        <c:noMultiLvlLbl val="0"/>
      </c:catAx>
      <c:valAx>
        <c:axId val="4534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32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Production'!$A$5:$A$30</c:f>
              <c:strCache>
                <c:ptCount val="2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 Projected</c:v>
                </c:pt>
              </c:strCache>
            </c:strRef>
          </c:cat>
          <c:val>
            <c:numRef>
              <c:f>'Historical Gas Production'!$B$5:$B$30</c:f>
              <c:numCache>
                <c:ptCount val="26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42398357.38254141</c:v>
                </c:pt>
                <c:pt idx="25">
                  <c:v>42430839.78342183</c:v>
                </c:pt>
              </c:numCache>
            </c:numRef>
          </c:val>
        </c:ser>
        <c:overlap val="100"/>
        <c:axId val="5476729"/>
        <c:axId val="49290562"/>
      </c:bar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76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20634005.08</c:v>
                </c:pt>
                <c:pt idx="1">
                  <c:v>21266508.6</c:v>
                </c:pt>
                <c:pt idx="2">
                  <c:v>22354797.27</c:v>
                </c:pt>
                <c:pt idx="3">
                  <c:v>22922253.93</c:v>
                </c:pt>
                <c:pt idx="4">
                  <c:v>25593977.87</c:v>
                </c:pt>
                <c:pt idx="5">
                  <c:v>24066191.16</c:v>
                </c:pt>
                <c:pt idx="6">
                  <c:v>25300488.52</c:v>
                </c:pt>
                <c:pt idx="7">
                  <c:v>28622716.83</c:v>
                </c:pt>
                <c:pt idx="8">
                  <c:v>30500449.65</c:v>
                </c:pt>
                <c:pt idx="9">
                  <c:v>31625734.63</c:v>
                </c:pt>
                <c:pt idx="10">
                  <c:v>29881601.7</c:v>
                </c:pt>
                <c:pt idx="11">
                  <c:v>29708644.87</c:v>
                </c:pt>
                <c:pt idx="12">
                  <c:v>33196095.54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27074698.33</c:v>
                </c:pt>
                <c:pt idx="1">
                  <c:v>26763893.74</c:v>
                </c:pt>
                <c:pt idx="2">
                  <c:v>29364839.15</c:v>
                </c:pt>
                <c:pt idx="3">
                  <c:v>27602562.46</c:v>
                </c:pt>
                <c:pt idx="4">
                  <c:v>24739269.28</c:v>
                </c:pt>
                <c:pt idx="5">
                  <c:v>21982002.66</c:v>
                </c:pt>
                <c:pt idx="6">
                  <c:v>20366421.34</c:v>
                </c:pt>
                <c:pt idx="7">
                  <c:v>24445909.82</c:v>
                </c:pt>
                <c:pt idx="8">
                  <c:v>25967146.44</c:v>
                </c:pt>
                <c:pt idx="9">
                  <c:v>27618501.46</c:v>
                </c:pt>
                <c:pt idx="10">
                  <c:v>28500130.52</c:v>
                </c:pt>
                <c:pt idx="11">
                  <c:v>29430709.26</c:v>
                </c:pt>
                <c:pt idx="12">
                  <c:v>35599877.15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1370672.82</c:v>
                </c:pt>
                <c:pt idx="1">
                  <c:v>1127990.63</c:v>
                </c:pt>
                <c:pt idx="2">
                  <c:v>1265472.33</c:v>
                </c:pt>
                <c:pt idx="3">
                  <c:v>1299897.79</c:v>
                </c:pt>
                <c:pt idx="4">
                  <c:v>1366573.59</c:v>
                </c:pt>
                <c:pt idx="5">
                  <c:v>1150470</c:v>
                </c:pt>
                <c:pt idx="6">
                  <c:v>1548976.04</c:v>
                </c:pt>
                <c:pt idx="7">
                  <c:v>1876181.19</c:v>
                </c:pt>
                <c:pt idx="8">
                  <c:v>2270180.86</c:v>
                </c:pt>
                <c:pt idx="9">
                  <c:v>2211758.13</c:v>
                </c:pt>
                <c:pt idx="10">
                  <c:v>2256968.92</c:v>
                </c:pt>
                <c:pt idx="11">
                  <c:v>1863727.31</c:v>
                </c:pt>
                <c:pt idx="12">
                  <c:v>1438179.39</c:v>
                </c:pt>
              </c:numCache>
            </c:numRef>
          </c:val>
        </c:ser>
        <c:overlap val="100"/>
        <c:axId val="40961875"/>
        <c:axId val="33112556"/>
      </c:barChart>
      <c:catAx>
        <c:axId val="409618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40961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75"/>
          <c:y val="0.9315"/>
          <c:w val="0.216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12626726.32</c:v>
                </c:pt>
                <c:pt idx="1">
                  <c:v>11707073.89</c:v>
                </c:pt>
                <c:pt idx="2">
                  <c:v>13447242.05</c:v>
                </c:pt>
                <c:pt idx="3">
                  <c:v>15317045.12</c:v>
                </c:pt>
                <c:pt idx="4">
                  <c:v>16793602.83</c:v>
                </c:pt>
                <c:pt idx="5">
                  <c:v>18109628.81</c:v>
                </c:pt>
                <c:pt idx="6">
                  <c:v>20454889.26</c:v>
                </c:pt>
                <c:pt idx="7">
                  <c:v>21148104.17</c:v>
                </c:pt>
                <c:pt idx="8">
                  <c:v>18647695.76</c:v>
                </c:pt>
                <c:pt idx="9">
                  <c:v>17060500.38</c:v>
                </c:pt>
                <c:pt idx="10">
                  <c:v>17142820.04</c:v>
                </c:pt>
                <c:pt idx="11">
                  <c:v>18908357.09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18047877.77</c:v>
                </c:pt>
                <c:pt idx="1">
                  <c:v>17044421.94</c:v>
                </c:pt>
                <c:pt idx="2">
                  <c:v>20634005.08</c:v>
                </c:pt>
                <c:pt idx="3">
                  <c:v>21266508.6</c:v>
                </c:pt>
                <c:pt idx="4">
                  <c:v>22354797.27</c:v>
                </c:pt>
                <c:pt idx="5">
                  <c:v>22922253.93</c:v>
                </c:pt>
                <c:pt idx="6">
                  <c:v>25593977.87</c:v>
                </c:pt>
                <c:pt idx="7">
                  <c:v>24066191.16</c:v>
                </c:pt>
                <c:pt idx="8">
                  <c:v>25300488.52</c:v>
                </c:pt>
                <c:pt idx="9">
                  <c:v>28622716.83</c:v>
                </c:pt>
                <c:pt idx="10">
                  <c:v>30500449.65</c:v>
                </c:pt>
                <c:pt idx="11">
                  <c:v>31625734.63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29881601.7</c:v>
                </c:pt>
                <c:pt idx="1">
                  <c:v>29708644.87</c:v>
                </c:pt>
                <c:pt idx="2">
                  <c:v>33196095.54</c:v>
                </c:pt>
                <c:pt idx="3">
                  <c:v>34932092.73</c:v>
                </c:pt>
              </c:numCache>
            </c:numRef>
          </c:val>
          <c:smooth val="0"/>
        </c:ser>
        <c:marker val="1"/>
        <c:axId val="29577549"/>
        <c:axId val="64871350"/>
      </c:line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9577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230528.980532796</c:v>
                </c:pt>
                <c:pt idx="1">
                  <c:v>221227.341211289</c:v>
                </c:pt>
                <c:pt idx="2">
                  <c:v>249175.468398204</c:v>
                </c:pt>
                <c:pt idx="3">
                  <c:v>283258.937475087</c:v>
                </c:pt>
                <c:pt idx="4">
                  <c:v>275567.188418283</c:v>
                </c:pt>
                <c:pt idx="5">
                  <c:v>300524.397228808</c:v>
                </c:pt>
                <c:pt idx="6">
                  <c:v>316991.540586668</c:v>
                </c:pt>
                <c:pt idx="7">
                  <c:v>336050.000176823</c:v>
                </c:pt>
                <c:pt idx="8">
                  <c:v>309592.287249614</c:v>
                </c:pt>
                <c:pt idx="9">
                  <c:v>358986.523794453</c:v>
                </c:pt>
                <c:pt idx="10">
                  <c:v>348328.553017346</c:v>
                </c:pt>
                <c:pt idx="11">
                  <c:v>373264.502188188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Month'!$N$42:$Y$42</c:f>
              <c:numCache>
                <c:ptCount val="12"/>
                <c:pt idx="0">
                  <c:v>369765.882383099</c:v>
                </c:pt>
                <c:pt idx="1">
                  <c:v>335040.099130956</c:v>
                </c:pt>
                <c:pt idx="2">
                  <c:v>381184.066984178</c:v>
                </c:pt>
                <c:pt idx="3">
                  <c:v>381628.518865076</c:v>
                </c:pt>
                <c:pt idx="4">
                  <c:v>395470.723656771</c:v>
                </c:pt>
                <c:pt idx="5">
                  <c:v>386948.48185068</c:v>
                </c:pt>
                <c:pt idx="6">
                  <c:v>384741.549986426</c:v>
                </c:pt>
                <c:pt idx="7">
                  <c:v>453464.779077739</c:v>
                </c:pt>
                <c:pt idx="8">
                  <c:v>370210.127646191</c:v>
                </c:pt>
                <c:pt idx="9">
                  <c:v>393706.933452714</c:v>
                </c:pt>
                <c:pt idx="10">
                  <c:v>381373.737432506</c:v>
                </c:pt>
                <c:pt idx="11">
                  <c:v>404136.730554524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359280.653337196</c:v>
                </c:pt>
                <c:pt idx="1">
                  <c:v>356343.79938976</c:v>
                </c:pt>
                <c:pt idx="2">
                  <c:v>378954.894949027</c:v>
                </c:pt>
                <c:pt idx="3">
                  <c:v>353088.023354705</c:v>
                </c:pt>
              </c:numCache>
            </c:numRef>
          </c:val>
          <c:smooth val="0"/>
        </c:ser>
        <c:marker val="1"/>
        <c:axId val="46971239"/>
        <c:axId val="20087968"/>
      </c:line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71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Prices!$H$4:$S$4</c:f>
              <c:numCache>
                <c:ptCount val="12"/>
                <c:pt idx="0">
                  <c:v>34.66</c:v>
                </c:pt>
                <c:pt idx="1">
                  <c:v>34.05</c:v>
                </c:pt>
                <c:pt idx="2">
                  <c:v>36.6</c:v>
                </c:pt>
                <c:pt idx="3">
                  <c:v>35.8</c:v>
                </c:pt>
                <c:pt idx="4">
                  <c:v>39.28</c:v>
                </c:pt>
                <c:pt idx="5">
                  <c:v>37.15</c:v>
                </c:pt>
                <c:pt idx="6">
                  <c:v>40.24</c:v>
                </c:pt>
                <c:pt idx="7">
                  <c:v>44.32</c:v>
                </c:pt>
                <c:pt idx="8">
                  <c:v>45.81</c:v>
                </c:pt>
                <c:pt idx="9">
                  <c:v>53.46</c:v>
                </c:pt>
                <c:pt idx="10">
                  <c:v>47.33</c:v>
                </c:pt>
                <c:pt idx="11">
                  <c:v>42.28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136.23</c:v>
                </c:pt>
              </c:numCache>
            </c:numRef>
          </c:val>
          <c:smooth val="0"/>
        </c:ser>
        <c:marker val="1"/>
        <c:axId val="46573985"/>
        <c:axId val="16512682"/>
      </c:line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65739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Month'!$N$90:$Y$90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Month'!$M$91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Month'!$N$91:$Y$91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Month'!$M$92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Month'!$N$92:$Y$92</c:f>
              <c:numCache>
                <c:ptCount val="12"/>
                <c:pt idx="0">
                  <c:v>30680390.6</c:v>
                </c:pt>
                <c:pt idx="1">
                  <c:v>23671418.96</c:v>
                </c:pt>
                <c:pt idx="2">
                  <c:v>22820932</c:v>
                </c:pt>
                <c:pt idx="3">
                  <c:v>23134152.34</c:v>
                </c:pt>
                <c:pt idx="4">
                  <c:v>23811356.74</c:v>
                </c:pt>
                <c:pt idx="5">
                  <c:v>22571654.94</c:v>
                </c:pt>
                <c:pt idx="6">
                  <c:v>22474034.46</c:v>
                </c:pt>
                <c:pt idx="7">
                  <c:v>26177270.16</c:v>
                </c:pt>
                <c:pt idx="8">
                  <c:v>20641466.96</c:v>
                </c:pt>
                <c:pt idx="9">
                  <c:v>17100587.85</c:v>
                </c:pt>
                <c:pt idx="10">
                  <c:v>24804037.76</c:v>
                </c:pt>
                <c:pt idx="11">
                  <c:v>26220303.67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Month'!$M$93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Month'!$N$93:$Y$93</c:f>
              <c:numCache>
                <c:ptCount val="12"/>
                <c:pt idx="0">
                  <c:v>20313965.91</c:v>
                </c:pt>
                <c:pt idx="1">
                  <c:v>23678843.86</c:v>
                </c:pt>
                <c:pt idx="2">
                  <c:v>27074698.33</c:v>
                </c:pt>
                <c:pt idx="3">
                  <c:v>26763893.74</c:v>
                </c:pt>
                <c:pt idx="4">
                  <c:v>29364839.15</c:v>
                </c:pt>
                <c:pt idx="5">
                  <c:v>27602562.46</c:v>
                </c:pt>
                <c:pt idx="6">
                  <c:v>24739269.28</c:v>
                </c:pt>
                <c:pt idx="7">
                  <c:v>21982002.66</c:v>
                </c:pt>
                <c:pt idx="8">
                  <c:v>20366421.34</c:v>
                </c:pt>
                <c:pt idx="9">
                  <c:v>24445909.82</c:v>
                </c:pt>
                <c:pt idx="10">
                  <c:v>25967146.44</c:v>
                </c:pt>
                <c:pt idx="11">
                  <c:v>27618501.46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Month'!$N$94:$Y$94</c:f>
              <c:numCache>
                <c:ptCount val="12"/>
                <c:pt idx="0">
                  <c:v>28500130.52</c:v>
                </c:pt>
                <c:pt idx="1">
                  <c:v>29430709.26</c:v>
                </c:pt>
                <c:pt idx="2">
                  <c:v>35599877.15</c:v>
                </c:pt>
              </c:numCache>
            </c:numRef>
          </c:val>
          <c:smooth val="0"/>
        </c:ser>
        <c:marker val="1"/>
        <c:axId val="14396411"/>
        <c:axId val="62458836"/>
      </c:line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4396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Month'!$N$99:$Y$99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Month'!$N$100:$Y$100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Month'!$N$101:$Y$101</c:f>
              <c:numCache>
                <c:ptCount val="12"/>
                <c:pt idx="0">
                  <c:v>2889213.07584432</c:v>
                </c:pt>
                <c:pt idx="1">
                  <c:v>2889902.18588514</c:v>
                </c:pt>
                <c:pt idx="2">
                  <c:v>3192790.65679155</c:v>
                </c:pt>
                <c:pt idx="3">
                  <c:v>3180003.03426804</c:v>
                </c:pt>
                <c:pt idx="4">
                  <c:v>3440576.68368997</c:v>
                </c:pt>
                <c:pt idx="5">
                  <c:v>3673439.36415059</c:v>
                </c:pt>
                <c:pt idx="6">
                  <c:v>3681972.91907749</c:v>
                </c:pt>
                <c:pt idx="7">
                  <c:v>3609659.7715933</c:v>
                </c:pt>
                <c:pt idx="8">
                  <c:v>3539715.89089145</c:v>
                </c:pt>
                <c:pt idx="9">
                  <c:v>3571278.30357918</c:v>
                </c:pt>
                <c:pt idx="10">
                  <c:v>3394351.94935317</c:v>
                </c:pt>
                <c:pt idx="11">
                  <c:v>3463916.35623848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Month'!$N$102:$Y$102</c:f>
              <c:numCache>
                <c:ptCount val="12"/>
                <c:pt idx="0">
                  <c:v>3348506.97812081</c:v>
                </c:pt>
                <c:pt idx="1">
                  <c:v>3148606.5099102</c:v>
                </c:pt>
                <c:pt idx="2">
                  <c:v>3660814.83233123</c:v>
                </c:pt>
                <c:pt idx="3">
                  <c:v>3472648.30907235</c:v>
                </c:pt>
                <c:pt idx="4">
                  <c:v>3787154.70305797</c:v>
                </c:pt>
                <c:pt idx="5">
                  <c:v>3719730.85931578</c:v>
                </c:pt>
                <c:pt idx="6">
                  <c:v>3717846.99351145</c:v>
                </c:pt>
                <c:pt idx="7">
                  <c:v>3403235.71469738</c:v>
                </c:pt>
                <c:pt idx="8">
                  <c:v>3390850.04180655</c:v>
                </c:pt>
                <c:pt idx="9">
                  <c:v>3566977.1193979</c:v>
                </c:pt>
                <c:pt idx="10">
                  <c:v>3376687.89308006</c:v>
                </c:pt>
                <c:pt idx="11">
                  <c:v>3682151.70519643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Month'!$N$103:$Y$103</c:f>
              <c:numCache>
                <c:ptCount val="12"/>
                <c:pt idx="0">
                  <c:v>3613241.75171903</c:v>
                </c:pt>
                <c:pt idx="1">
                  <c:v>3373938.64020629</c:v>
                </c:pt>
                <c:pt idx="2">
                  <c:v>3698199.97795129</c:v>
                </c:pt>
              </c:numCache>
            </c:numRef>
          </c:val>
          <c:smooth val="0"/>
        </c:ser>
        <c:marker val="1"/>
        <c:axId val="25258613"/>
        <c:axId val="26000926"/>
      </c:line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258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June 2008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June 19, 2008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June 11, 2008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May 31, 2008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May 31, 2008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June 2008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June 2008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June 2008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June 2008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June 2008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June 19, 2008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June 2008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June 2008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0.48725</cdr:y>
    </cdr:from>
    <cdr:to>
      <cdr:x>0.9755</cdr:x>
      <cdr:y>0.51725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86600" y="333375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0.74425</cdr:x>
      <cdr:y>0.51725</cdr:y>
    </cdr:from>
    <cdr:to>
      <cdr:x>0.77525</cdr:x>
      <cdr:y>0.597</cdr:y>
    </cdr:to>
    <cdr:sp>
      <cdr:nvSpPr>
        <cdr:cNvPr id="2" name="Line 2"/>
        <cdr:cNvSpPr>
          <a:spLocks/>
        </cdr:cNvSpPr>
      </cdr:nvSpPr>
      <cdr:spPr>
        <a:xfrm flipH="1">
          <a:off x="6791325" y="3533775"/>
          <a:ext cx="285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0.37375</cdr:y>
    </cdr:from>
    <cdr:to>
      <cdr:x>0.82275</cdr:x>
      <cdr:y>0.40625</cdr:y>
    </cdr:to>
    <cdr:sp>
      <cdr:nvSpPr>
        <cdr:cNvPr id="3" name="TextBox 3"/>
        <cdr:cNvSpPr txBox="1">
          <a:spLocks noChangeArrowheads="1"/>
        </cdr:cNvSpPr>
      </cdr:nvSpPr>
      <cdr:spPr>
        <a:xfrm>
          <a:off x="6562725" y="25527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0.40625</cdr:y>
    </cdr:from>
    <cdr:to>
      <cdr:x>0.74425</cdr:x>
      <cdr:y>0.56625</cdr:y>
    </cdr:to>
    <cdr:sp>
      <cdr:nvSpPr>
        <cdr:cNvPr id="4" name="Line 4"/>
        <cdr:cNvSpPr>
          <a:spLocks/>
        </cdr:cNvSpPr>
      </cdr:nvSpPr>
      <cdr:spPr>
        <a:xfrm flipH="1">
          <a:off x="6715125" y="2781300"/>
          <a:ext cx="762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0.5685</cdr:y>
    </cdr:from>
    <cdr:to>
      <cdr:x>0.959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388620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0.58825</cdr:y>
    </cdr:from>
    <cdr:to>
      <cdr:x>0.76</cdr:x>
      <cdr:y>0.66475</cdr:y>
    </cdr:to>
    <cdr:sp>
      <cdr:nvSpPr>
        <cdr:cNvPr id="2" name="Line 2"/>
        <cdr:cNvSpPr>
          <a:spLocks/>
        </cdr:cNvSpPr>
      </cdr:nvSpPr>
      <cdr:spPr>
        <a:xfrm flipH="1">
          <a:off x="6715125" y="4019550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0.7835</cdr:x>
      <cdr:y>0.2035</cdr:y>
    </cdr:from>
    <cdr:to>
      <cdr:x>0.88825</cdr:x>
      <cdr:y>0.23575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139065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0.22175</cdr:y>
    </cdr:from>
    <cdr:to>
      <cdr:x>0.78275</cdr:x>
      <cdr:y>0.329</cdr:y>
    </cdr:to>
    <cdr:sp>
      <cdr:nvSpPr>
        <cdr:cNvPr id="4" name="Line 4"/>
        <cdr:cNvSpPr>
          <a:spLocks/>
        </cdr:cNvSpPr>
      </cdr:nvSpPr>
      <cdr:spPr>
        <a:xfrm flipH="1">
          <a:off x="6753225" y="1514475"/>
          <a:ext cx="3905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0.619</cdr:y>
    </cdr:from>
    <cdr:to>
      <cdr:x>0.52125</cdr:x>
      <cdr:y>0.64725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42386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72</xdr:row>
      <xdr:rowOff>0</xdr:rowOff>
    </xdr:from>
    <xdr:to>
      <xdr:col>5</xdr:col>
      <xdr:colOff>228600</xdr:colOff>
      <xdr:row>73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9253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5</xdr:col>
      <xdr:colOff>228600</xdr:colOff>
      <xdr:row>73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9253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238125</xdr:colOff>
      <xdr:row>67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238125</xdr:colOff>
      <xdr:row>67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238125</xdr:colOff>
      <xdr:row>67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238125</xdr:colOff>
      <xdr:row>67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238125</xdr:colOff>
      <xdr:row>67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238125</xdr:colOff>
      <xdr:row>67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238125</xdr:colOff>
      <xdr:row>67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238125</xdr:colOff>
      <xdr:row>67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0.422</cdr:y>
    </cdr:from>
    <cdr:to>
      <cdr:x>0.8855</cdr:x>
      <cdr:y>0.44725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28860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0.433</cdr:y>
    </cdr:from>
    <cdr:to>
      <cdr:x>0.77775</cdr:x>
      <cdr:y>0.68675</cdr:y>
    </cdr:to>
    <cdr:sp>
      <cdr:nvSpPr>
        <cdr:cNvPr id="2" name="Line 2"/>
        <cdr:cNvSpPr>
          <a:spLocks/>
        </cdr:cNvSpPr>
      </cdr:nvSpPr>
      <cdr:spPr>
        <a:xfrm flipH="1">
          <a:off x="6715125" y="2962275"/>
          <a:ext cx="3905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0.608</cdr:y>
    </cdr:from>
    <cdr:to>
      <cdr:x>0.9595</cdr:x>
      <cdr:y>0.6395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41624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0.62925</cdr:y>
    </cdr:from>
    <cdr:to>
      <cdr:x>0.76025</cdr:x>
      <cdr:y>0.80675</cdr:y>
    </cdr:to>
    <cdr:sp>
      <cdr:nvSpPr>
        <cdr:cNvPr id="4" name="Line 4"/>
        <cdr:cNvSpPr>
          <a:spLocks/>
        </cdr:cNvSpPr>
      </cdr:nvSpPr>
      <cdr:spPr>
        <a:xfrm flipH="1">
          <a:off x="6715125" y="4305300"/>
          <a:ext cx="2286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0.377</cdr:y>
    </cdr:from>
    <cdr:to>
      <cdr:x>0.8825</cdr:x>
      <cdr:y>0.4085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5812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0.4085</cdr:y>
    </cdr:from>
    <cdr:to>
      <cdr:x>0.778</cdr:x>
      <cdr:y>0.485</cdr:y>
    </cdr:to>
    <cdr:sp>
      <cdr:nvSpPr>
        <cdr:cNvPr id="2" name="Line 2"/>
        <cdr:cNvSpPr>
          <a:spLocks/>
        </cdr:cNvSpPr>
      </cdr:nvSpPr>
      <cdr:spPr>
        <a:xfrm flipH="1">
          <a:off x="6715125" y="2790825"/>
          <a:ext cx="390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0.67025</cdr:y>
    </cdr:from>
    <cdr:to>
      <cdr:x>0.9585</cdr:x>
      <cdr:y>0.70175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45815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0.69075</cdr:y>
    </cdr:from>
    <cdr:to>
      <cdr:x>0.75925</cdr:x>
      <cdr:y>0.76725</cdr:y>
    </cdr:to>
    <cdr:sp>
      <cdr:nvSpPr>
        <cdr:cNvPr id="4" name="Line 4"/>
        <cdr:cNvSpPr>
          <a:spLocks/>
        </cdr:cNvSpPr>
      </cdr:nvSpPr>
      <cdr:spPr>
        <a:xfrm flipH="1">
          <a:off x="6715125" y="4724400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A1:G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2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157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7" ht="12.75">
      <c r="A33" s="60"/>
      <c r="B33" s="66"/>
      <c r="C33" s="66"/>
      <c r="D33" s="66"/>
      <c r="E33" s="66"/>
      <c r="F33" s="66"/>
      <c r="G33" s="66"/>
    </row>
    <row r="34" spans="1:7" ht="12.75">
      <c r="A34" s="60"/>
      <c r="B34" s="66">
        <f>SUM(B5:B33)</f>
        <v>1230310247.27</v>
      </c>
      <c r="C34" s="66">
        <f>SUM(C5:C33)</f>
        <v>9602941975.056</v>
      </c>
      <c r="D34" s="66">
        <f>SUM(D5:D33)</f>
        <v>519204955.28999996</v>
      </c>
      <c r="E34" s="66">
        <f>SUM(E5:E33)</f>
        <v>162016653.02</v>
      </c>
      <c r="F34" s="66">
        <f>SUM(F5:F33)</f>
        <v>11514473830.636003</v>
      </c>
      <c r="G34" s="66"/>
    </row>
    <row r="36" spans="1:5" ht="12.75">
      <c r="A36" s="62" t="s">
        <v>92</v>
      </c>
      <c r="B36" s="43">
        <f>B34/F34</f>
        <v>0.10684902023022302</v>
      </c>
      <c r="C36" s="43">
        <v>0.83</v>
      </c>
      <c r="D36" s="43">
        <f>D34/F34</f>
        <v>0.04509150508541489</v>
      </c>
      <c r="E36" s="43">
        <f>E34/F34</f>
        <v>0.014070695318176863</v>
      </c>
    </row>
    <row r="37" spans="1:5" ht="12.75">
      <c r="A37" s="62"/>
      <c r="B37" s="43"/>
      <c r="C37" s="43"/>
      <c r="D37" s="43"/>
      <c r="E37" s="43"/>
    </row>
    <row r="38" spans="1:7" ht="12.75">
      <c r="A38" s="60"/>
      <c r="B38" s="66"/>
      <c r="C38" s="66"/>
      <c r="D38" s="66"/>
      <c r="E38" s="66"/>
      <c r="F38" s="66"/>
      <c r="G38" s="61"/>
    </row>
    <row r="39" spans="1:7" ht="12.75">
      <c r="A39" s="60"/>
      <c r="B39" s="66"/>
      <c r="C39" s="66"/>
      <c r="D39" s="66"/>
      <c r="E39" s="66"/>
      <c r="F39" s="66"/>
      <c r="G39" s="61"/>
    </row>
    <row r="40" spans="1:6" ht="12.75">
      <c r="A40" s="60"/>
      <c r="B40" s="66"/>
      <c r="C40" s="66"/>
      <c r="D40" s="66"/>
      <c r="E40" s="68"/>
      <c r="F40" s="66"/>
    </row>
    <row r="41" spans="1:6" ht="12.75">
      <c r="A41" s="60"/>
      <c r="B41" s="66"/>
      <c r="C41" s="66"/>
      <c r="D41" s="66"/>
      <c r="E41" s="66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7"/>
      <c r="C43" s="67"/>
      <c r="D43" s="67"/>
      <c r="E43" s="67"/>
      <c r="F43" s="67"/>
    </row>
    <row r="44" spans="2:6" ht="12.75">
      <c r="B44" s="67"/>
      <c r="C44" s="67"/>
      <c r="D44" s="67"/>
      <c r="E44" s="67"/>
      <c r="F44" s="67"/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&amp;LSource:  SONRIS Revenue Statements&amp;C2&amp;R&amp;"Arial,Italic"As of June 2008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11"/>
    <pageSetUpPr fitToPage="1"/>
  </sheetPr>
  <dimension ref="A1:U56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U35" s="67">
        <f>SUM(I35:T35)</f>
        <v>4994015</v>
      </c>
    </row>
    <row r="36" spans="1:2" ht="12.75">
      <c r="A36" s="1">
        <v>38961</v>
      </c>
      <c r="B36" s="70">
        <v>1011473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</sheetData>
  <printOptions/>
  <pageMargins left="0.75" right="0.26" top="1" bottom="1" header="0.5" footer="0.5"/>
  <pageSetup fitToHeight="1" fitToWidth="1" horizontalDpi="1200" verticalDpi="1200" orientation="portrait" scale="90" r:id="rId1"/>
  <headerFooter alignWithMargins="0">
    <oddFooter>&amp;C22&amp;R&amp;"Arial,Italic"As of May 31,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11"/>
    <pageSetUpPr fitToPage="1"/>
  </sheetPr>
  <dimension ref="A1:E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5" ht="12.75" customHeight="1">
      <c r="A4" s="1">
        <v>39203</v>
      </c>
      <c r="B4" s="70">
        <v>408484</v>
      </c>
      <c r="D4" s="1"/>
      <c r="E4" s="70"/>
    </row>
    <row r="5" spans="1:5" ht="12.75" customHeight="1">
      <c r="A5" s="1">
        <v>39234</v>
      </c>
      <c r="B5" s="70">
        <v>406035</v>
      </c>
      <c r="D5" s="1"/>
      <c r="E5" s="70"/>
    </row>
    <row r="6" spans="1:5" ht="12.75" customHeight="1">
      <c r="A6" s="1">
        <v>39264</v>
      </c>
      <c r="B6" s="70">
        <v>401072</v>
      </c>
      <c r="D6" s="1"/>
      <c r="E6" s="70"/>
    </row>
    <row r="7" spans="1:5" ht="12.75" customHeight="1">
      <c r="A7" s="1">
        <v>39295</v>
      </c>
      <c r="B7" s="70">
        <v>400319</v>
      </c>
      <c r="D7" s="1"/>
      <c r="E7" s="70"/>
    </row>
    <row r="8" spans="1:5" ht="12.75" customHeight="1">
      <c r="A8" s="1">
        <v>39326</v>
      </c>
      <c r="B8" s="70">
        <v>399612</v>
      </c>
      <c r="D8" s="1"/>
      <c r="E8" s="70"/>
    </row>
    <row r="9" spans="1:2" ht="12.75" customHeight="1">
      <c r="A9" s="1">
        <v>39356</v>
      </c>
      <c r="B9" s="70">
        <v>396301</v>
      </c>
    </row>
    <row r="10" spans="1:2" ht="12.75" customHeight="1">
      <c r="A10" s="1">
        <v>39387</v>
      </c>
      <c r="B10" s="70">
        <v>395910</v>
      </c>
    </row>
    <row r="11" spans="1:2" ht="12.75" customHeight="1">
      <c r="A11" s="1">
        <v>39417</v>
      </c>
      <c r="B11" s="70">
        <v>394508</v>
      </c>
    </row>
    <row r="12" spans="1:2" ht="12.75" customHeight="1">
      <c r="A12" s="1">
        <v>39448</v>
      </c>
      <c r="B12" s="70">
        <v>397908</v>
      </c>
    </row>
    <row r="13" spans="1:2" ht="12.75" customHeight="1">
      <c r="A13" s="1">
        <v>39479</v>
      </c>
      <c r="B13" s="70">
        <v>397950</v>
      </c>
    </row>
    <row r="14" spans="1:2" ht="12.75" customHeight="1">
      <c r="A14" s="1">
        <v>39508</v>
      </c>
      <c r="B14" s="70">
        <v>399008</v>
      </c>
    </row>
    <row r="15" spans="1:2" ht="12.75" customHeight="1">
      <c r="A15" s="1">
        <v>39539</v>
      </c>
      <c r="B15" s="70">
        <v>398803</v>
      </c>
    </row>
    <row r="16" spans="1:2" ht="12.75" customHeight="1">
      <c r="A16" s="1">
        <v>39569</v>
      </c>
      <c r="B16" s="70">
        <v>398208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May 31,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14"/>
  </sheetPr>
  <dimension ref="A1:M84"/>
  <sheetViews>
    <sheetView workbookViewId="0" topLeftCell="B1">
      <pane ySplit="18" topLeftCell="BM61" activePane="bottomLeft" state="frozen"/>
      <selection pane="topLeft" activeCell="A1" sqref="A1"/>
      <selection pane="bottomLeft" activeCell="B58" sqref="B58:H60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9.8515625" style="0" customWidth="1"/>
    <col min="10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153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0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3" ht="12.75">
      <c r="A61" s="1"/>
      <c r="C61" s="16"/>
    </row>
    <row r="62" spans="1:9" ht="12.75">
      <c r="A62" s="48" t="s">
        <v>103</v>
      </c>
      <c r="I62" s="23"/>
    </row>
    <row r="63" ht="12.75">
      <c r="A63" s="24" t="s">
        <v>100</v>
      </c>
    </row>
    <row r="64" ht="12.75">
      <c r="A64" s="49" t="s">
        <v>101</v>
      </c>
    </row>
    <row r="65" ht="12.75">
      <c r="A65" s="49" t="s">
        <v>102</v>
      </c>
    </row>
    <row r="66" ht="12.75">
      <c r="A66" s="49" t="s">
        <v>12</v>
      </c>
    </row>
    <row r="69" spans="1:2" ht="12.75">
      <c r="A69" s="1"/>
      <c r="B69" s="20"/>
    </row>
    <row r="70" ht="12.75">
      <c r="A70" t="s">
        <v>21</v>
      </c>
    </row>
    <row r="71" spans="1:13" ht="12.75">
      <c r="A71" s="14" t="s">
        <v>37</v>
      </c>
      <c r="B71" s="1" t="s">
        <v>23</v>
      </c>
      <c r="C71" s="1" t="s">
        <v>24</v>
      </c>
      <c r="D71" s="1" t="s">
        <v>25</v>
      </c>
      <c r="E71" s="1" t="s">
        <v>26</v>
      </c>
      <c r="F71" s="1" t="s">
        <v>27</v>
      </c>
      <c r="G71" s="1" t="s">
        <v>28</v>
      </c>
      <c r="H71" s="1" t="s">
        <v>29</v>
      </c>
      <c r="I71" s="1" t="s">
        <v>30</v>
      </c>
      <c r="J71" s="1" t="s">
        <v>31</v>
      </c>
      <c r="K71" s="1" t="s">
        <v>32</v>
      </c>
      <c r="L71" s="1" t="s">
        <v>33</v>
      </c>
      <c r="M71" s="1" t="s">
        <v>34</v>
      </c>
    </row>
    <row r="72" spans="1:13" ht="12.75" hidden="1">
      <c r="A72" s="25" t="s">
        <v>35</v>
      </c>
      <c r="B72" s="20">
        <v>298.3859367249804</v>
      </c>
      <c r="C72" s="20">
        <v>305.784182083009</v>
      </c>
      <c r="D72" s="20">
        <v>200.44032332505768</v>
      </c>
      <c r="E72" s="20">
        <v>270.153993009085</v>
      </c>
      <c r="F72" s="20">
        <v>253.26676983202614</v>
      </c>
      <c r="G72" s="20">
        <v>350.42693702777143</v>
      </c>
      <c r="H72" s="20">
        <v>351.4621868962245</v>
      </c>
      <c r="I72" s="20">
        <v>289.1327587356914</v>
      </c>
      <c r="J72" s="20">
        <v>303.59101968180954</v>
      </c>
      <c r="K72" s="20">
        <v>507.72337698658123</v>
      </c>
      <c r="L72" s="20">
        <v>228.60132063879396</v>
      </c>
      <c r="M72" s="20">
        <v>273.72933671227</v>
      </c>
    </row>
    <row r="73" spans="1:13" ht="12.75">
      <c r="A73" s="25" t="s">
        <v>36</v>
      </c>
      <c r="B73" s="20">
        <v>322.19386048011614</v>
      </c>
      <c r="C73" s="22">
        <v>361.764854278157</v>
      </c>
      <c r="D73" s="22">
        <v>327.0860425208924</v>
      </c>
      <c r="E73" s="22">
        <v>372.33218668908614</v>
      </c>
      <c r="F73" s="22">
        <v>495.47982824498166</v>
      </c>
      <c r="G73" s="22">
        <v>304.08624639416996</v>
      </c>
      <c r="H73" s="22">
        <v>364.4678940711239</v>
      </c>
      <c r="I73" s="22">
        <v>338.03699257865503</v>
      </c>
      <c r="J73" s="22">
        <v>311.43220879588625</v>
      </c>
      <c r="K73" s="22">
        <v>237.3762074653089</v>
      </c>
      <c r="L73" s="22">
        <v>359.7178874239222</v>
      </c>
      <c r="M73" s="20">
        <v>470.8366195139814</v>
      </c>
    </row>
    <row r="74" spans="1:13" ht="12.75">
      <c r="A74" s="25" t="s">
        <v>104</v>
      </c>
      <c r="B74" s="6">
        <v>355.0604250644899</v>
      </c>
      <c r="C74" s="6">
        <v>461.62705546984364</v>
      </c>
      <c r="D74" s="6">
        <v>412.22593278479275</v>
      </c>
      <c r="E74" s="54">
        <v>485.71</v>
      </c>
      <c r="F74" s="54">
        <v>358.27</v>
      </c>
      <c r="G74" s="54">
        <f>+I36</f>
        <v>272.6467269641964</v>
      </c>
      <c r="H74" s="23">
        <f>+I37</f>
        <v>323.7553109493402</v>
      </c>
      <c r="I74" s="23">
        <v>363.15</v>
      </c>
      <c r="J74" s="23">
        <v>398.62</v>
      </c>
      <c r="K74" s="23">
        <f>+I40</f>
        <v>421.27080548395196</v>
      </c>
      <c r="L74" s="23">
        <f>+I41</f>
        <v>307.35363293499734</v>
      </c>
      <c r="M74" s="23">
        <f>+I42</f>
        <v>493.14227038593737</v>
      </c>
    </row>
    <row r="75" spans="1:13" ht="12.75">
      <c r="A75" s="25" t="s">
        <v>134</v>
      </c>
      <c r="B75" s="6">
        <f>+I43</f>
        <v>537.2569983746135</v>
      </c>
      <c r="C75" s="6">
        <f>+I44</f>
        <v>1035.2310242541382</v>
      </c>
      <c r="D75" s="6">
        <v>428.13</v>
      </c>
      <c r="E75" s="54">
        <v>322.25</v>
      </c>
      <c r="F75" s="54">
        <v>768.47</v>
      </c>
      <c r="G75" s="54">
        <v>495</v>
      </c>
      <c r="H75" s="23">
        <v>296.79</v>
      </c>
      <c r="I75" s="23">
        <v>268.16</v>
      </c>
      <c r="J75" s="23">
        <v>627.98</v>
      </c>
      <c r="K75" s="23">
        <v>1121.59</v>
      </c>
      <c r="L75" s="23">
        <v>387.46</v>
      </c>
      <c r="M75" s="23">
        <v>265.28</v>
      </c>
    </row>
    <row r="76" spans="1:13" ht="12.75">
      <c r="A76" s="25">
        <v>2008</v>
      </c>
      <c r="B76" s="6">
        <v>236.96</v>
      </c>
      <c r="C76" s="6">
        <v>308.18</v>
      </c>
      <c r="D76" s="6">
        <v>230.79</v>
      </c>
      <c r="E76" s="54">
        <v>406.18</v>
      </c>
      <c r="F76" s="54">
        <v>489.35</v>
      </c>
      <c r="G76" s="54">
        <v>3636.81</v>
      </c>
      <c r="H76" s="23"/>
      <c r="I76" s="23"/>
      <c r="J76" s="23"/>
      <c r="K76" s="23"/>
      <c r="L76" s="23"/>
      <c r="M76" s="23"/>
    </row>
    <row r="77" ht="12.75">
      <c r="A77" s="1"/>
    </row>
    <row r="78" ht="12.75">
      <c r="A78" s="1" t="s">
        <v>20</v>
      </c>
    </row>
    <row r="79" spans="1:13" ht="12.75">
      <c r="A79" s="14" t="s">
        <v>37</v>
      </c>
      <c r="B79" s="1" t="s">
        <v>23</v>
      </c>
      <c r="C79" s="1" t="s">
        <v>24</v>
      </c>
      <c r="D79" s="1" t="s">
        <v>25</v>
      </c>
      <c r="E79" s="1" t="s">
        <v>26</v>
      </c>
      <c r="F79" s="1" t="s">
        <v>27</v>
      </c>
      <c r="G79" s="1" t="s">
        <v>28</v>
      </c>
      <c r="H79" s="1" t="s">
        <v>29</v>
      </c>
      <c r="I79" s="1" t="s">
        <v>30</v>
      </c>
      <c r="J79" s="1" t="s">
        <v>31</v>
      </c>
      <c r="K79" s="1" t="s">
        <v>32</v>
      </c>
      <c r="L79" s="1" t="s">
        <v>33</v>
      </c>
      <c r="M79" s="1" t="s">
        <v>34</v>
      </c>
    </row>
    <row r="80" spans="1:13" ht="12.75" hidden="1">
      <c r="A80" s="25" t="s">
        <v>35</v>
      </c>
      <c r="B80" s="19">
        <v>1209755.95</v>
      </c>
      <c r="C80" s="19">
        <v>4170405.46</v>
      </c>
      <c r="D80" s="19">
        <v>2773809.65</v>
      </c>
      <c r="E80" s="19">
        <v>686310.01</v>
      </c>
      <c r="F80" s="19">
        <v>3741030.81</v>
      </c>
      <c r="G80" s="19">
        <v>1942833.52</v>
      </c>
      <c r="H80" s="19">
        <v>2044652.36</v>
      </c>
      <c r="I80" s="19">
        <v>1989653.49</v>
      </c>
      <c r="J80" s="19">
        <v>3193258.69</v>
      </c>
      <c r="K80" s="19">
        <v>8518107.59</v>
      </c>
      <c r="L80" s="19">
        <v>1842154.71</v>
      </c>
      <c r="M80" s="19">
        <v>952899.45</v>
      </c>
    </row>
    <row r="81" spans="1:13" ht="12.75">
      <c r="A81" s="25" t="s">
        <v>36</v>
      </c>
      <c r="B81" s="21">
        <v>1118950.28</v>
      </c>
      <c r="C81" s="21">
        <f>5701671.68</f>
        <v>5701671.68</v>
      </c>
      <c r="D81" s="21">
        <v>2990636</v>
      </c>
      <c r="E81" s="21">
        <v>3480941.06</v>
      </c>
      <c r="F81" s="21">
        <v>5311157.78</v>
      </c>
      <c r="G81" s="21">
        <v>2703889.29</v>
      </c>
      <c r="H81" s="21">
        <v>4650705.09</v>
      </c>
      <c r="I81" s="21">
        <v>1836091.87</v>
      </c>
      <c r="J81" s="21">
        <v>5604577.63</v>
      </c>
      <c r="K81" s="21">
        <v>1324037.01</v>
      </c>
      <c r="L81" s="21">
        <v>1612996.95</v>
      </c>
      <c r="M81" s="53">
        <v>4024433.63</v>
      </c>
    </row>
    <row r="82" spans="1:13" ht="12.75">
      <c r="A82" s="25" t="s">
        <v>104</v>
      </c>
      <c r="B82" s="53">
        <v>1537320.39</v>
      </c>
      <c r="C82" s="53">
        <v>2259041.24</v>
      </c>
      <c r="D82" s="53">
        <v>4813881.28</v>
      </c>
      <c r="E82" s="21">
        <v>3141523.23</v>
      </c>
      <c r="F82" s="21">
        <v>6025369.95</v>
      </c>
      <c r="G82" s="23">
        <f>+H36</f>
        <v>890923.62</v>
      </c>
      <c r="H82" s="23">
        <f>+H37</f>
        <v>1590293.21</v>
      </c>
      <c r="I82" s="23">
        <v>4274006.81</v>
      </c>
      <c r="J82" s="23">
        <v>2004961.5</v>
      </c>
      <c r="K82" s="23">
        <f>+H40</f>
        <v>1846724.83</v>
      </c>
      <c r="L82" s="23">
        <f>+H41</f>
        <v>5058312.37</v>
      </c>
      <c r="M82" s="23">
        <f>+H42</f>
        <v>2214236.41</v>
      </c>
    </row>
    <row r="83" spans="1:13" ht="12.75">
      <c r="A83" s="25" t="s">
        <v>134</v>
      </c>
      <c r="B83" s="23">
        <f>+H43</f>
        <v>4569069.37</v>
      </c>
      <c r="C83" s="23">
        <f>+H44</f>
        <v>11078923.37</v>
      </c>
      <c r="D83" s="53">
        <v>2567201.33</v>
      </c>
      <c r="E83" s="21">
        <v>3250525.86</v>
      </c>
      <c r="F83" s="21">
        <v>4844311.64</v>
      </c>
      <c r="G83" s="21">
        <v>4008594.4</v>
      </c>
      <c r="H83" s="21">
        <v>2529957.38</v>
      </c>
      <c r="I83" s="23">
        <v>2892575.29</v>
      </c>
      <c r="J83" s="23">
        <v>1936243.01</v>
      </c>
      <c r="K83" s="23">
        <v>6035465.69</v>
      </c>
      <c r="L83" s="23">
        <v>1171854.94</v>
      </c>
      <c r="M83" s="23">
        <v>2413328.16</v>
      </c>
    </row>
    <row r="84" spans="1:7" ht="12.75">
      <c r="A84" s="4">
        <v>2008</v>
      </c>
      <c r="B84" s="23">
        <f>+H55</f>
        <v>1304223.48</v>
      </c>
      <c r="C84" s="23">
        <f>H56</f>
        <v>433826.75</v>
      </c>
      <c r="D84" s="23">
        <f>H57</f>
        <v>3959010.21</v>
      </c>
      <c r="E84" s="53">
        <v>1409967.24</v>
      </c>
      <c r="F84" s="53">
        <v>2287897.78</v>
      </c>
      <c r="G84" s="53">
        <v>35829909.81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14"/>
  </sheetPr>
  <dimension ref="A3:Z199"/>
  <sheetViews>
    <sheetView workbookViewId="0" topLeftCell="N83">
      <selection activeCell="G131" sqref="G131:G139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2">
        <v>39142</v>
      </c>
      <c r="B5" s="6">
        <v>20634005.08</v>
      </c>
      <c r="C5" s="6">
        <v>27074698.33</v>
      </c>
      <c r="D5" s="82">
        <v>1370672.82</v>
      </c>
    </row>
    <row r="6" spans="1:4" ht="12.75">
      <c r="A6" s="2">
        <v>39173</v>
      </c>
      <c r="B6" s="6">
        <v>21266508.6</v>
      </c>
      <c r="C6" s="6">
        <v>26763893.74</v>
      </c>
      <c r="D6" s="82">
        <v>1127990.63</v>
      </c>
    </row>
    <row r="7" spans="1:4" ht="12.75">
      <c r="A7" s="2">
        <v>39203</v>
      </c>
      <c r="B7" s="6">
        <v>22354797.27</v>
      </c>
      <c r="C7" s="6">
        <v>29364839.15</v>
      </c>
      <c r="D7" s="82">
        <v>1265472.33</v>
      </c>
    </row>
    <row r="8" spans="1:4" ht="12.75">
      <c r="A8" s="2">
        <v>39234</v>
      </c>
      <c r="B8" s="6">
        <v>22922253.93</v>
      </c>
      <c r="C8" s="6">
        <v>27602562.46</v>
      </c>
      <c r="D8" s="82">
        <v>1299897.79</v>
      </c>
    </row>
    <row r="9" spans="1:4" ht="12.75">
      <c r="A9" s="2">
        <v>39264</v>
      </c>
      <c r="B9" s="6">
        <v>25593977.87</v>
      </c>
      <c r="C9" s="6">
        <v>24739269.28</v>
      </c>
      <c r="D9" s="82">
        <v>1366573.59</v>
      </c>
    </row>
    <row r="10" spans="1:4" ht="12.75">
      <c r="A10" s="2">
        <v>39295</v>
      </c>
      <c r="B10" s="6">
        <v>24066191.16</v>
      </c>
      <c r="C10" s="6">
        <v>21982002.66</v>
      </c>
      <c r="D10" s="82">
        <v>1150470</v>
      </c>
    </row>
    <row r="11" spans="1:4" ht="12.75">
      <c r="A11" s="2">
        <v>39326</v>
      </c>
      <c r="B11" s="6">
        <v>25300488.52</v>
      </c>
      <c r="C11" s="6">
        <v>20366421.34</v>
      </c>
      <c r="D11" s="82">
        <v>1548976.04</v>
      </c>
    </row>
    <row r="12" spans="1:4" ht="12.75">
      <c r="A12" s="2">
        <v>39356</v>
      </c>
      <c r="B12" s="6">
        <v>28622716.83</v>
      </c>
      <c r="C12" s="6">
        <v>24445909.82</v>
      </c>
      <c r="D12" s="82">
        <v>1876181.19</v>
      </c>
    </row>
    <row r="13" spans="1:4" ht="12.75">
      <c r="A13" s="2">
        <v>39387</v>
      </c>
      <c r="B13" s="6">
        <v>30500449.65</v>
      </c>
      <c r="C13" s="6">
        <v>25967146.44</v>
      </c>
      <c r="D13" s="82">
        <v>2270180.86</v>
      </c>
    </row>
    <row r="14" spans="1:4" ht="12.75">
      <c r="A14" s="2">
        <v>39417</v>
      </c>
      <c r="B14" s="6">
        <v>31625734.63</v>
      </c>
      <c r="C14" s="6">
        <v>27618501.46</v>
      </c>
      <c r="D14" s="82">
        <v>2211758.13</v>
      </c>
    </row>
    <row r="15" spans="1:4" ht="12.75">
      <c r="A15" s="2">
        <v>39448</v>
      </c>
      <c r="B15" s="6">
        <v>29881601.7</v>
      </c>
      <c r="C15" s="6">
        <v>28500130.52</v>
      </c>
      <c r="D15" s="82">
        <v>2256968.92</v>
      </c>
    </row>
    <row r="16" spans="1:4" ht="12.75">
      <c r="A16" s="2">
        <v>39479</v>
      </c>
      <c r="B16" s="6">
        <v>29708644.87</v>
      </c>
      <c r="C16" s="6">
        <v>29430709.26</v>
      </c>
      <c r="D16" s="82">
        <v>1863727.31</v>
      </c>
    </row>
    <row r="17" spans="1:4" ht="12.75">
      <c r="A17" s="2">
        <v>39508</v>
      </c>
      <c r="B17" s="6">
        <v>33196095.54</v>
      </c>
      <c r="C17" s="6">
        <v>35599877.15</v>
      </c>
      <c r="D17" s="82">
        <v>1438179.39</v>
      </c>
    </row>
    <row r="18" spans="1:4" ht="12.75">
      <c r="A18" s="2"/>
      <c r="B18" s="6"/>
      <c r="C18" s="6"/>
      <c r="D18" s="82"/>
    </row>
    <row r="19" spans="1:4" ht="12.75">
      <c r="A19" s="71" t="s">
        <v>155</v>
      </c>
      <c r="B19" s="6">
        <f>SUM(B5:B18)</f>
        <v>345673465.65000004</v>
      </c>
      <c r="C19" s="6">
        <f>SUM(C5:C18)</f>
        <v>349455961.60999995</v>
      </c>
      <c r="D19" s="82">
        <f>SUM(D5:D18)</f>
        <v>21047048.999999996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>SUM(N31:Y31)</f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12626726.32</v>
      </c>
      <c r="O32">
        <v>11707073.89</v>
      </c>
      <c r="P32">
        <v>13447242.05</v>
      </c>
      <c r="Q32">
        <v>15317045.12</v>
      </c>
      <c r="R32">
        <v>16793602.83</v>
      </c>
      <c r="S32">
        <v>18109628.81</v>
      </c>
      <c r="T32">
        <v>20454889.26</v>
      </c>
      <c r="U32">
        <v>21148104.17</v>
      </c>
      <c r="V32">
        <v>18647695.76</v>
      </c>
      <c r="W32">
        <v>17060500.38</v>
      </c>
      <c r="X32">
        <v>17142820.04</v>
      </c>
      <c r="Y32">
        <v>18908357.09</v>
      </c>
      <c r="Z32" s="28">
        <f>SUM(N32:Y32)</f>
        <v>201363685.72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18047877.77</v>
      </c>
      <c r="O33">
        <v>17044421.94</v>
      </c>
      <c r="P33">
        <v>20634005.08</v>
      </c>
      <c r="Q33">
        <v>21266508.6</v>
      </c>
      <c r="R33">
        <v>22354797.27</v>
      </c>
      <c r="S33">
        <v>22922253.93</v>
      </c>
      <c r="T33">
        <v>25593977.87</v>
      </c>
      <c r="U33">
        <v>24066191.16</v>
      </c>
      <c r="V33">
        <v>25300488.52</v>
      </c>
      <c r="W33">
        <v>28622716.83</v>
      </c>
      <c r="X33">
        <v>30500449.65</v>
      </c>
      <c r="Y33">
        <v>31625734.63</v>
      </c>
      <c r="Z33" s="28">
        <f>SUM(N33:Y33)</f>
        <v>287979423.25000006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29881601.7</v>
      </c>
      <c r="O34">
        <v>29708644.87</v>
      </c>
      <c r="P34">
        <v>33196095.54</v>
      </c>
      <c r="Q34">
        <v>34932092.73</v>
      </c>
      <c r="Z34" s="28">
        <f>SUM(N34:Y34)</f>
        <v>127718434.84</v>
      </c>
    </row>
    <row r="35" spans="1:10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</row>
    <row r="36" spans="1:13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  <c r="M36" t="s">
        <v>86</v>
      </c>
    </row>
    <row r="37" spans="1:10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</row>
    <row r="38" spans="1:25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  <c r="N38" s="9" t="s">
        <v>23</v>
      </c>
      <c r="O38" s="9" t="s">
        <v>24</v>
      </c>
      <c r="P38" s="9" t="s">
        <v>25</v>
      </c>
      <c r="Q38" s="9" t="s">
        <v>26</v>
      </c>
      <c r="R38" s="9" t="s">
        <v>27</v>
      </c>
      <c r="S38" s="9" t="s">
        <v>28</v>
      </c>
      <c r="T38" s="9" t="s">
        <v>29</v>
      </c>
      <c r="U38" s="9" t="s">
        <v>30</v>
      </c>
      <c r="V38" s="9" t="s">
        <v>31</v>
      </c>
      <c r="W38" s="9" t="s">
        <v>32</v>
      </c>
      <c r="X38" s="9" t="s">
        <v>33</v>
      </c>
      <c r="Y38" s="9" t="s">
        <v>34</v>
      </c>
    </row>
    <row r="39" spans="1:26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M39">
        <v>2004</v>
      </c>
      <c r="N39">
        <v>439528.960906176</v>
      </c>
      <c r="O39">
        <v>352554.180743024</v>
      </c>
      <c r="P39">
        <v>388250.305649819</v>
      </c>
      <c r="Q39">
        <v>371664.949689473</v>
      </c>
      <c r="R39">
        <v>376944.419134308</v>
      </c>
      <c r="S39">
        <v>364373.390834328</v>
      </c>
      <c r="T39">
        <v>373376.367013104</v>
      </c>
      <c r="U39">
        <v>374957.045438572</v>
      </c>
      <c r="V39">
        <v>252648.349409408</v>
      </c>
      <c r="W39">
        <v>294836.087502823</v>
      </c>
      <c r="X39">
        <v>306161.902001331</v>
      </c>
      <c r="Y39">
        <v>325615.349848648</v>
      </c>
      <c r="Z39" s="28">
        <f>SUM(N39:Y39)</f>
        <v>4220911.308171014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2005</v>
      </c>
      <c r="N40">
        <v>346534.816999994</v>
      </c>
      <c r="O40">
        <v>319401.764713798</v>
      </c>
      <c r="P40">
        <v>326574.195420017</v>
      </c>
      <c r="Q40">
        <v>404282.727532215</v>
      </c>
      <c r="R40">
        <v>376916.311024236</v>
      </c>
      <c r="S40">
        <v>358886.385156029</v>
      </c>
      <c r="T40">
        <v>319254.637164009</v>
      </c>
      <c r="U40">
        <v>315616.439911155</v>
      </c>
      <c r="V40">
        <v>78702.698250477</v>
      </c>
      <c r="W40">
        <v>114538.450766073</v>
      </c>
      <c r="X40">
        <v>180921.896908191</v>
      </c>
      <c r="Y40">
        <v>197290.876052859</v>
      </c>
      <c r="Z40" s="28">
        <f>SUM(N40:Y40)</f>
        <v>3338921.199899053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2006</v>
      </c>
      <c r="N41">
        <v>230528.980532796</v>
      </c>
      <c r="O41">
        <v>221227.341211289</v>
      </c>
      <c r="P41">
        <v>249175.468398204</v>
      </c>
      <c r="Q41">
        <v>283258.937475087</v>
      </c>
      <c r="R41">
        <v>275567.188418283</v>
      </c>
      <c r="S41">
        <v>300524.397228808</v>
      </c>
      <c r="T41">
        <v>316991.540586668</v>
      </c>
      <c r="U41">
        <v>336050.000176823</v>
      </c>
      <c r="V41">
        <v>309592.287249614</v>
      </c>
      <c r="W41">
        <v>358986.523794453</v>
      </c>
      <c r="X41">
        <v>348328.553017346</v>
      </c>
      <c r="Y41">
        <v>373264.502188188</v>
      </c>
      <c r="Z41" s="28">
        <f>SUM(N41:Y41)</f>
        <v>3603495.72027756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2007</v>
      </c>
      <c r="N42">
        <v>369765.882383099</v>
      </c>
      <c r="O42">
        <v>335040.099130956</v>
      </c>
      <c r="P42">
        <v>381184.066984178</v>
      </c>
      <c r="Q42">
        <v>381628.518865076</v>
      </c>
      <c r="R42">
        <v>395470.723656771</v>
      </c>
      <c r="S42">
        <v>386948.48185068</v>
      </c>
      <c r="T42">
        <v>384741.549986426</v>
      </c>
      <c r="U42">
        <v>453464.779077739</v>
      </c>
      <c r="V42">
        <v>370210.127646191</v>
      </c>
      <c r="W42">
        <v>393706.933452714</v>
      </c>
      <c r="X42">
        <v>381373.737432506</v>
      </c>
      <c r="Y42">
        <v>404136.730554524</v>
      </c>
      <c r="Z42" s="28">
        <f>SUM(N42:Y42)</f>
        <v>4637671.63102086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2008</v>
      </c>
      <c r="N43">
        <v>359280.653337196</v>
      </c>
      <c r="O43">
        <v>356343.79938976</v>
      </c>
      <c r="P43">
        <v>378954.894949027</v>
      </c>
      <c r="Q43">
        <v>353088.023354705</v>
      </c>
      <c r="Z43" s="28">
        <f>SUM(N43:Y43)</f>
        <v>1447667.3710306878</v>
      </c>
    </row>
    <row r="44" spans="1:10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</row>
    <row r="45" spans="1:10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56522.96</v>
      </c>
      <c r="C54">
        <v>12570203.36</v>
      </c>
      <c r="D54">
        <v>12626726.32</v>
      </c>
      <c r="E54">
        <v>12626241.4185194</v>
      </c>
      <c r="F54">
        <v>10</v>
      </c>
      <c r="G54">
        <v>230528.980532796</v>
      </c>
      <c r="H54">
        <v>61.6364972994666</v>
      </c>
      <c r="I54">
        <v>1582757.46753906</v>
      </c>
      <c r="J54">
        <v>0</v>
      </c>
    </row>
    <row r="55" spans="1:10" ht="12.75">
      <c r="A55" s="1">
        <v>38749</v>
      </c>
      <c r="B55">
        <v>61873.13</v>
      </c>
      <c r="C55">
        <v>11645200.76</v>
      </c>
      <c r="D55">
        <v>11707073.89</v>
      </c>
      <c r="E55">
        <v>11709241.0963256</v>
      </c>
      <c r="F55">
        <v>10</v>
      </c>
      <c r="G55">
        <v>221227.341211289</v>
      </c>
      <c r="H55">
        <v>59.2168776504516</v>
      </c>
      <c r="I55">
        <v>1391151.30111793</v>
      </c>
      <c r="J55">
        <v>0</v>
      </c>
    </row>
    <row r="56" spans="1:10" ht="12.75">
      <c r="A56" s="1">
        <v>38777</v>
      </c>
      <c r="B56">
        <v>32724.08</v>
      </c>
      <c r="C56">
        <v>13414517.97</v>
      </c>
      <c r="D56">
        <v>13447242.05</v>
      </c>
      <c r="E56">
        <v>13495681.7823073</v>
      </c>
      <c r="F56">
        <v>10</v>
      </c>
      <c r="G56">
        <v>249175.468398204</v>
      </c>
      <c r="H56">
        <v>60.8726189251445</v>
      </c>
      <c r="I56">
        <v>1672281.55099088</v>
      </c>
      <c r="J56">
        <v>0</v>
      </c>
    </row>
    <row r="57" spans="1:10" ht="12.75">
      <c r="A57" s="1">
        <v>38808</v>
      </c>
      <c r="B57">
        <v>42073.13</v>
      </c>
      <c r="C57">
        <v>15274971.99</v>
      </c>
      <c r="D57">
        <v>15317045.12</v>
      </c>
      <c r="E57">
        <v>15319555.9686006</v>
      </c>
      <c r="F57">
        <v>10</v>
      </c>
      <c r="G57">
        <v>283258.937475087</v>
      </c>
      <c r="H57">
        <v>60.8192327340032</v>
      </c>
      <c r="I57">
        <v>1908035.27368315</v>
      </c>
      <c r="J57">
        <v>0</v>
      </c>
    </row>
    <row r="58" spans="1:10" ht="12.75">
      <c r="A58" s="1">
        <v>38838</v>
      </c>
      <c r="B58">
        <v>55529.34</v>
      </c>
      <c r="C58">
        <v>16738073.49</v>
      </c>
      <c r="D58">
        <v>16793602.83</v>
      </c>
      <c r="E58">
        <v>16785809.2109827</v>
      </c>
      <c r="F58">
        <v>10</v>
      </c>
      <c r="G58">
        <v>275567.188418283</v>
      </c>
      <c r="H58">
        <v>68.6511153390215</v>
      </c>
      <c r="I58">
        <v>2132185.62477071</v>
      </c>
      <c r="J58">
        <v>0</v>
      </c>
    </row>
    <row r="59" spans="1:10" ht="12.75">
      <c r="A59" s="1">
        <v>38869</v>
      </c>
      <c r="B59">
        <v>28305.44</v>
      </c>
      <c r="C59">
        <v>18081323.37</v>
      </c>
      <c r="D59">
        <v>18109628.81</v>
      </c>
      <c r="E59">
        <v>18097512.9214304</v>
      </c>
      <c r="F59">
        <v>10</v>
      </c>
      <c r="G59">
        <v>300524.397228808</v>
      </c>
      <c r="H59">
        <v>67.6497117482776</v>
      </c>
      <c r="I59">
        <v>2232875.92442331</v>
      </c>
      <c r="J59">
        <v>0</v>
      </c>
    </row>
    <row r="60" spans="1:10" ht="12.75">
      <c r="A60" s="1">
        <v>38899</v>
      </c>
      <c r="B60">
        <v>51002.79</v>
      </c>
      <c r="C60">
        <v>20403886.47</v>
      </c>
      <c r="D60">
        <v>20454889.26</v>
      </c>
      <c r="E60">
        <v>20456752.3012241</v>
      </c>
      <c r="F60">
        <v>10</v>
      </c>
      <c r="G60">
        <v>316991.540586668</v>
      </c>
      <c r="H60">
        <v>72.62089295988</v>
      </c>
      <c r="I60">
        <v>2563456.43690777</v>
      </c>
      <c r="J60">
        <v>0</v>
      </c>
    </row>
    <row r="61" spans="1:10" ht="12.75">
      <c r="A61" s="1">
        <v>38930</v>
      </c>
      <c r="B61">
        <v>-39791.47</v>
      </c>
      <c r="C61">
        <v>21187895.64</v>
      </c>
      <c r="D61">
        <v>21148104.17</v>
      </c>
      <c r="E61">
        <v>21165139.0096779</v>
      </c>
      <c r="F61">
        <v>10</v>
      </c>
      <c r="G61">
        <v>336050.000176823</v>
      </c>
      <c r="H61">
        <v>71.1191380767209</v>
      </c>
      <c r="I61">
        <v>2734447.35357961</v>
      </c>
      <c r="J61">
        <v>0</v>
      </c>
    </row>
    <row r="62" spans="1:10" ht="12.75">
      <c r="A62" s="1">
        <v>38961</v>
      </c>
      <c r="B62">
        <v>59177.52</v>
      </c>
      <c r="C62">
        <v>18588518.24</v>
      </c>
      <c r="D62">
        <v>18647695.76</v>
      </c>
      <c r="E62">
        <v>18391160.1684982</v>
      </c>
      <c r="F62">
        <v>10</v>
      </c>
      <c r="G62">
        <v>309592.287249614</v>
      </c>
      <c r="H62">
        <v>67.1189300571913</v>
      </c>
      <c r="I62">
        <v>2388342.90565453</v>
      </c>
      <c r="J62">
        <v>0</v>
      </c>
    </row>
    <row r="63" spans="1:10" ht="12.75">
      <c r="A63" s="1">
        <v>38991</v>
      </c>
      <c r="B63">
        <v>46977.8</v>
      </c>
      <c r="C63">
        <v>17013522.58</v>
      </c>
      <c r="D63">
        <v>17060500.38</v>
      </c>
      <c r="E63">
        <v>17284173.734172</v>
      </c>
      <c r="F63">
        <v>10</v>
      </c>
      <c r="G63">
        <v>358986.523794453</v>
      </c>
      <c r="H63">
        <v>54.5005978175423</v>
      </c>
      <c r="I63">
        <v>2280806.421067</v>
      </c>
      <c r="J63">
        <v>0</v>
      </c>
    </row>
    <row r="64" spans="1:10" ht="12.75">
      <c r="A64" s="1">
        <v>39022</v>
      </c>
      <c r="B64">
        <v>48446.31</v>
      </c>
      <c r="C64">
        <v>17094373.73</v>
      </c>
      <c r="D64">
        <v>17142820.04</v>
      </c>
      <c r="E64">
        <v>17147657.7407967</v>
      </c>
      <c r="F64">
        <v>10</v>
      </c>
      <c r="G64">
        <v>348328.553017346</v>
      </c>
      <c r="H64">
        <v>55.7109378210888</v>
      </c>
      <c r="I64">
        <v>2258052.61766245</v>
      </c>
      <c r="J64">
        <v>0</v>
      </c>
    </row>
    <row r="65" spans="1:10" ht="12.75">
      <c r="A65" s="1">
        <v>39052</v>
      </c>
      <c r="B65">
        <v>77113.27</v>
      </c>
      <c r="C65">
        <v>18831243.82</v>
      </c>
      <c r="D65">
        <v>18908357.09</v>
      </c>
      <c r="E65">
        <v>18908204.3610207</v>
      </c>
      <c r="F65">
        <v>10</v>
      </c>
      <c r="G65">
        <v>373264.502188188</v>
      </c>
      <c r="H65">
        <v>57.3014868341305</v>
      </c>
      <c r="I65">
        <v>2480406.59676398</v>
      </c>
      <c r="J65">
        <v>0</v>
      </c>
    </row>
    <row r="66" spans="1:10" ht="12.75">
      <c r="A66" s="1">
        <v>39083</v>
      </c>
      <c r="B66">
        <v>55735.89</v>
      </c>
      <c r="C66">
        <v>17992141.88</v>
      </c>
      <c r="D66">
        <v>18047877.77</v>
      </c>
      <c r="E66">
        <v>18048054.5466688</v>
      </c>
      <c r="F66">
        <v>10</v>
      </c>
      <c r="G66">
        <v>369765.882383099</v>
      </c>
      <c r="H66">
        <v>55.3527091592703</v>
      </c>
      <c r="I66">
        <v>2419488.79790377</v>
      </c>
      <c r="J66">
        <v>0</v>
      </c>
    </row>
    <row r="67" spans="1:10" ht="12.75">
      <c r="A67" s="1">
        <v>39114</v>
      </c>
      <c r="B67">
        <v>53916.02</v>
      </c>
      <c r="C67">
        <v>16990505.92</v>
      </c>
      <c r="D67">
        <v>17044421.94</v>
      </c>
      <c r="E67">
        <v>17046835.2451044</v>
      </c>
      <c r="F67">
        <v>10</v>
      </c>
      <c r="G67">
        <v>335040.099130956</v>
      </c>
      <c r="H67">
        <v>57.5096783945701</v>
      </c>
      <c r="I67">
        <v>2221213.10520172</v>
      </c>
      <c r="J67">
        <v>0</v>
      </c>
    </row>
    <row r="68" spans="1:10" ht="12.75">
      <c r="A68" s="2">
        <v>39142</v>
      </c>
      <c r="B68">
        <v>179986.51</v>
      </c>
      <c r="C68">
        <v>20454018.57</v>
      </c>
      <c r="D68">
        <v>20634005.08</v>
      </c>
      <c r="E68">
        <v>20580871.4901177</v>
      </c>
      <c r="F68">
        <v>10</v>
      </c>
      <c r="G68">
        <v>381184.066984178</v>
      </c>
      <c r="H68">
        <v>61.0954355915096</v>
      </c>
      <c r="I68">
        <v>2707735.12282376</v>
      </c>
      <c r="J68">
        <v>0</v>
      </c>
    </row>
    <row r="69" spans="1:10" ht="12.75">
      <c r="A69" s="1">
        <v>39173</v>
      </c>
      <c r="B69">
        <v>200033.59</v>
      </c>
      <c r="C69">
        <v>21066475.01</v>
      </c>
      <c r="D69">
        <v>21266508.6</v>
      </c>
      <c r="E69">
        <v>21266500.5587631</v>
      </c>
      <c r="F69">
        <v>10</v>
      </c>
      <c r="G69">
        <v>381628.518865076</v>
      </c>
      <c r="H69">
        <v>63.013908874877</v>
      </c>
      <c r="I69">
        <v>2781404.15305503</v>
      </c>
      <c r="J69">
        <v>0</v>
      </c>
    </row>
    <row r="70" spans="1:10" ht="12.75">
      <c r="A70" s="1">
        <v>39203</v>
      </c>
      <c r="B70">
        <v>168412.43</v>
      </c>
      <c r="C70">
        <v>22186384.84</v>
      </c>
      <c r="D70">
        <v>22354797.27</v>
      </c>
      <c r="E70">
        <v>22355010.0324495</v>
      </c>
      <c r="F70">
        <v>10</v>
      </c>
      <c r="G70">
        <v>395470.723656771</v>
      </c>
      <c r="H70">
        <v>63.8790575264528</v>
      </c>
      <c r="I70">
        <v>2907287.07404931</v>
      </c>
      <c r="J70">
        <v>0</v>
      </c>
    </row>
    <row r="71" spans="1:10" ht="12.75">
      <c r="A71" s="1">
        <v>39234</v>
      </c>
      <c r="B71">
        <v>147549.59</v>
      </c>
      <c r="C71">
        <v>22774704.34</v>
      </c>
      <c r="D71">
        <v>22922253.93</v>
      </c>
      <c r="E71">
        <v>22922506.2075359</v>
      </c>
      <c r="F71">
        <v>10</v>
      </c>
      <c r="G71">
        <v>386948.48185068</v>
      </c>
      <c r="H71">
        <v>67.0272021811577</v>
      </c>
      <c r="I71">
        <v>3013567.91916158</v>
      </c>
      <c r="J71">
        <v>0</v>
      </c>
    </row>
    <row r="72" spans="1:10" ht="12.75">
      <c r="A72" s="1">
        <v>39264</v>
      </c>
      <c r="B72">
        <v>150014.01</v>
      </c>
      <c r="C72">
        <v>25443963.86</v>
      </c>
      <c r="D72">
        <v>25593977.87</v>
      </c>
      <c r="E72">
        <v>25593978.5837741</v>
      </c>
      <c r="F72">
        <v>10</v>
      </c>
      <c r="G72">
        <v>384741.549986426</v>
      </c>
      <c r="H72">
        <v>74.9919358331076</v>
      </c>
      <c r="I72">
        <v>3258535.04513828</v>
      </c>
      <c r="J72">
        <v>0</v>
      </c>
    </row>
    <row r="73" spans="1:10" ht="12.75">
      <c r="A73" s="1">
        <v>39295</v>
      </c>
      <c r="B73">
        <v>290566.21</v>
      </c>
      <c r="C73">
        <v>23775624.95</v>
      </c>
      <c r="D73">
        <v>24066191.16</v>
      </c>
      <c r="E73">
        <v>24066174.9570257</v>
      </c>
      <c r="F73">
        <v>10</v>
      </c>
      <c r="G73">
        <v>453464.779077739</v>
      </c>
      <c r="H73">
        <v>59.982417381953</v>
      </c>
      <c r="I73">
        <v>3133738.68963038</v>
      </c>
      <c r="J73">
        <v>0</v>
      </c>
    </row>
    <row r="74" spans="1:10" ht="12.75">
      <c r="A74" s="1">
        <v>39326</v>
      </c>
      <c r="B74">
        <v>254926.57</v>
      </c>
      <c r="C74">
        <v>25045561.95</v>
      </c>
      <c r="D74">
        <v>25300488.52</v>
      </c>
      <c r="E74">
        <v>25300485.5221815</v>
      </c>
      <c r="F74">
        <v>10</v>
      </c>
      <c r="G74">
        <v>370210.127646191</v>
      </c>
      <c r="H74">
        <v>77.3410584742844</v>
      </c>
      <c r="I74">
        <v>3331957.60787483</v>
      </c>
      <c r="J74">
        <v>0</v>
      </c>
    </row>
    <row r="75" spans="1:10" ht="12.75">
      <c r="A75" s="1">
        <v>39356</v>
      </c>
      <c r="B75">
        <v>303260.48</v>
      </c>
      <c r="C75">
        <v>28319456.35</v>
      </c>
      <c r="D75">
        <v>28622716.83</v>
      </c>
      <c r="E75">
        <v>28622810.362335</v>
      </c>
      <c r="F75">
        <v>10</v>
      </c>
      <c r="G75">
        <v>393706.933452714</v>
      </c>
      <c r="H75">
        <v>82.4409940366153</v>
      </c>
      <c r="I75">
        <v>3834780.59061423</v>
      </c>
      <c r="J75">
        <v>0</v>
      </c>
    </row>
    <row r="76" spans="1:10" ht="12.75">
      <c r="A76" s="1">
        <v>39387</v>
      </c>
      <c r="B76">
        <v>282537.09</v>
      </c>
      <c r="C76">
        <v>30217912.56</v>
      </c>
      <c r="D76">
        <v>30500449.65</v>
      </c>
      <c r="E76">
        <v>30500957.2912166</v>
      </c>
      <c r="F76">
        <v>10</v>
      </c>
      <c r="G76">
        <v>381373.737432506</v>
      </c>
      <c r="H76">
        <v>97.5110448287128</v>
      </c>
      <c r="I76">
        <v>6687194.31605821</v>
      </c>
      <c r="J76">
        <v>0</v>
      </c>
    </row>
    <row r="77" spans="1:10" ht="12.75">
      <c r="A77" s="1">
        <v>39417</v>
      </c>
      <c r="B77">
        <v>333973.41</v>
      </c>
      <c r="C77">
        <v>31291761.22</v>
      </c>
      <c r="D77">
        <v>31625734.63</v>
      </c>
      <c r="E77">
        <v>31625995.4918783</v>
      </c>
      <c r="F77">
        <v>10</v>
      </c>
      <c r="G77">
        <v>404136.730554524</v>
      </c>
      <c r="H77">
        <v>89.9096541350972</v>
      </c>
      <c r="I77">
        <v>4709798.17556795</v>
      </c>
      <c r="J77">
        <v>0</v>
      </c>
    </row>
    <row r="78" spans="1:10" ht="12.75">
      <c r="A78" s="1">
        <v>39448</v>
      </c>
      <c r="B78">
        <v>227874.19</v>
      </c>
      <c r="C78">
        <v>29653727.51</v>
      </c>
      <c r="D78">
        <v>29881601.7</v>
      </c>
      <c r="E78">
        <v>29881564.9339831</v>
      </c>
      <c r="F78">
        <v>10</v>
      </c>
      <c r="G78">
        <v>359280.653337196</v>
      </c>
      <c r="H78">
        <v>94.0582950090713</v>
      </c>
      <c r="I78">
        <v>3911760.7486587</v>
      </c>
      <c r="J78">
        <v>0</v>
      </c>
    </row>
    <row r="79" spans="1:10" ht="12.75">
      <c r="A79" s="1">
        <v>39479</v>
      </c>
      <c r="B79">
        <v>198597.79</v>
      </c>
      <c r="C79">
        <v>29510047.08</v>
      </c>
      <c r="D79">
        <v>29708644.87</v>
      </c>
      <c r="E79">
        <v>29721608.8944351</v>
      </c>
      <c r="F79">
        <v>10</v>
      </c>
      <c r="G79">
        <v>356343.79938976</v>
      </c>
      <c r="H79">
        <v>94.0936676893452</v>
      </c>
      <c r="I79">
        <v>3808086.1485036</v>
      </c>
      <c r="J79">
        <v>0</v>
      </c>
    </row>
    <row r="80" spans="1:10" ht="12.75">
      <c r="A80" s="1">
        <v>39508</v>
      </c>
      <c r="B80">
        <v>207705.38</v>
      </c>
      <c r="C80">
        <v>32988390.16</v>
      </c>
      <c r="D80">
        <v>33196095.54</v>
      </c>
      <c r="E80">
        <v>33189956.6552803</v>
      </c>
      <c r="F80">
        <v>10</v>
      </c>
      <c r="G80">
        <v>378954.894949027</v>
      </c>
      <c r="H80">
        <v>99.2322286840806</v>
      </c>
      <c r="I80">
        <v>4414582.1412533</v>
      </c>
      <c r="J80">
        <v>0</v>
      </c>
    </row>
    <row r="81" spans="1:10" ht="12.75">
      <c r="A81" s="1">
        <v>39539</v>
      </c>
      <c r="B81">
        <v>201511.65</v>
      </c>
      <c r="C81">
        <v>34730581.08</v>
      </c>
      <c r="D81">
        <v>34932092.73</v>
      </c>
      <c r="E81">
        <v>35068969.5364371</v>
      </c>
      <c r="F81">
        <v>10</v>
      </c>
      <c r="G81">
        <v>353088.023354705</v>
      </c>
      <c r="H81">
        <v>112.222997590593</v>
      </c>
      <c r="I81">
        <v>4555626.85776526</v>
      </c>
      <c r="J81">
        <v>0</v>
      </c>
    </row>
    <row r="82" spans="1:7" ht="12.75">
      <c r="A82" s="1"/>
      <c r="D82"/>
      <c r="G82"/>
    </row>
    <row r="83" ht="12.75">
      <c r="A83" s="1"/>
    </row>
    <row r="84" spans="4:7" ht="12.75">
      <c r="D84" s="28">
        <f>SUM(D30:D83)</f>
        <v>910444185.6599998</v>
      </c>
      <c r="G84" s="78">
        <f>SUM(G30:G83)</f>
        <v>17248667.230399173</v>
      </c>
    </row>
    <row r="85" spans="4:7" ht="12.75">
      <c r="D85" s="28">
        <f>+Z30+Z31+Z32+Z33+Z34</f>
        <v>910444185.6600002</v>
      </c>
      <c r="G85" s="78">
        <f>+Z39+Z40+Z41+Z42+Z43</f>
        <v>17248667.230399176</v>
      </c>
    </row>
    <row r="86" ht="15.75">
      <c r="A86" s="40" t="s">
        <v>1</v>
      </c>
    </row>
    <row r="87" ht="12.75">
      <c r="M87" s="10" t="s">
        <v>89</v>
      </c>
    </row>
    <row r="88" spans="1:10" ht="12.75">
      <c r="A88" s="14" t="s">
        <v>76</v>
      </c>
      <c r="B88" s="14" t="s">
        <v>77</v>
      </c>
      <c r="C88" s="14" t="s">
        <v>78</v>
      </c>
      <c r="D88" s="83" t="s">
        <v>7</v>
      </c>
      <c r="E88" s="14" t="s">
        <v>79</v>
      </c>
      <c r="F88" s="14" t="s">
        <v>80</v>
      </c>
      <c r="G88" s="79" t="s">
        <v>81</v>
      </c>
      <c r="H88" s="14" t="s">
        <v>82</v>
      </c>
      <c r="I88" s="14" t="s">
        <v>83</v>
      </c>
      <c r="J88" s="14" t="s">
        <v>84</v>
      </c>
    </row>
    <row r="89" spans="1:25" ht="12.75">
      <c r="A89" s="1">
        <v>37987</v>
      </c>
      <c r="B89">
        <v>101126.22</v>
      </c>
      <c r="C89">
        <v>24925438.45</v>
      </c>
      <c r="D89" s="28">
        <v>25026564.67</v>
      </c>
      <c r="E89">
        <v>25000306.6422066</v>
      </c>
      <c r="F89">
        <v>20</v>
      </c>
      <c r="G89" s="78">
        <v>4116851.70305027</v>
      </c>
      <c r="H89">
        <v>6.2220953572639</v>
      </c>
      <c r="I89">
        <v>615137.225886486</v>
      </c>
      <c r="J89">
        <v>0</v>
      </c>
      <c r="N89" s="9" t="s">
        <v>23</v>
      </c>
      <c r="O89" s="9" t="s">
        <v>24</v>
      </c>
      <c r="P89" s="9" t="s">
        <v>25</v>
      </c>
      <c r="Q89" s="9" t="s">
        <v>26</v>
      </c>
      <c r="R89" s="9" t="s">
        <v>27</v>
      </c>
      <c r="S89" s="9" t="s">
        <v>28</v>
      </c>
      <c r="T89" s="9" t="s">
        <v>29</v>
      </c>
      <c r="U89" s="9" t="s">
        <v>30</v>
      </c>
      <c r="V89" s="9" t="s">
        <v>31</v>
      </c>
      <c r="W89" s="9" t="s">
        <v>32</v>
      </c>
      <c r="X89" s="9" t="s">
        <v>33</v>
      </c>
      <c r="Y89" s="9" t="s">
        <v>34</v>
      </c>
    </row>
    <row r="90" spans="1:26" ht="12.75">
      <c r="A90" s="1">
        <v>38018</v>
      </c>
      <c r="B90">
        <v>157056.37</v>
      </c>
      <c r="C90">
        <v>21428291.58</v>
      </c>
      <c r="D90" s="28">
        <v>21585347.95</v>
      </c>
      <c r="E90">
        <v>22665525.7869003</v>
      </c>
      <c r="F90">
        <v>20</v>
      </c>
      <c r="G90" s="78">
        <v>3751396.37493467</v>
      </c>
      <c r="H90">
        <v>6.22368886840323</v>
      </c>
      <c r="I90">
        <v>681998.072748803</v>
      </c>
      <c r="J90">
        <v>0</v>
      </c>
      <c r="M90">
        <v>2004</v>
      </c>
      <c r="N90">
        <v>25026564.67</v>
      </c>
      <c r="O90">
        <v>21585347.95</v>
      </c>
      <c r="P90">
        <v>21267116.85</v>
      </c>
      <c r="Q90">
        <v>22059411.46</v>
      </c>
      <c r="R90">
        <v>24072272.37</v>
      </c>
      <c r="S90">
        <v>25893229.26</v>
      </c>
      <c r="T90">
        <v>25134078.47</v>
      </c>
      <c r="U90">
        <v>23466972.04</v>
      </c>
      <c r="V90">
        <v>16153172.89</v>
      </c>
      <c r="W90">
        <v>20793803.74</v>
      </c>
      <c r="X90">
        <v>24202766.12</v>
      </c>
      <c r="Y90">
        <v>25013589.31</v>
      </c>
      <c r="Z90" s="28">
        <f>SUM(N90:Y90)</f>
        <v>274668325.13</v>
      </c>
    </row>
    <row r="91" spans="1:26" ht="12.75">
      <c r="A91" s="1">
        <v>38047</v>
      </c>
      <c r="B91">
        <v>42412.61</v>
      </c>
      <c r="C91">
        <v>21224704.24</v>
      </c>
      <c r="D91" s="28">
        <v>21267116.85</v>
      </c>
      <c r="E91">
        <v>21277666.9463842</v>
      </c>
      <c r="F91">
        <v>20</v>
      </c>
      <c r="G91" s="78">
        <v>3712684.69450703</v>
      </c>
      <c r="H91">
        <v>5.90645258527735</v>
      </c>
      <c r="I91">
        <v>651129.16580654</v>
      </c>
      <c r="J91">
        <v>0</v>
      </c>
      <c r="M91">
        <v>2005</v>
      </c>
      <c r="N91">
        <v>21680517.46</v>
      </c>
      <c r="O91">
        <v>20010142.52</v>
      </c>
      <c r="P91">
        <v>23567057.53</v>
      </c>
      <c r="Q91">
        <v>24959562.72</v>
      </c>
      <c r="R91">
        <v>24016276.47</v>
      </c>
      <c r="S91">
        <v>22138347.16</v>
      </c>
      <c r="T91">
        <v>23683088.67</v>
      </c>
      <c r="U91">
        <v>25134690.23</v>
      </c>
      <c r="V91">
        <v>15200890.9</v>
      </c>
      <c r="W91">
        <v>20190932.62</v>
      </c>
      <c r="X91">
        <v>25615802.91</v>
      </c>
      <c r="Y91">
        <v>32413034.55</v>
      </c>
      <c r="Z91" s="28">
        <f>SUM(N91:Y91)</f>
        <v>278610343.74</v>
      </c>
    </row>
    <row r="92" spans="1:26" ht="12.75">
      <c r="A92" s="1">
        <v>38078</v>
      </c>
      <c r="B92">
        <v>1210284.43</v>
      </c>
      <c r="C92">
        <v>20849127.03</v>
      </c>
      <c r="D92" s="28">
        <v>22059411.46</v>
      </c>
      <c r="E92">
        <v>22165740.5613796</v>
      </c>
      <c r="F92">
        <v>20</v>
      </c>
      <c r="G92" s="78">
        <v>4034822.48735873</v>
      </c>
      <c r="H92">
        <v>5.65629265461206</v>
      </c>
      <c r="I92">
        <v>656396.236531193</v>
      </c>
      <c r="J92">
        <v>0</v>
      </c>
      <c r="M92">
        <v>2006</v>
      </c>
      <c r="N92">
        <v>30680390.6</v>
      </c>
      <c r="O92">
        <v>23671418.96</v>
      </c>
      <c r="P92">
        <v>22820932</v>
      </c>
      <c r="Q92">
        <v>23134152.34</v>
      </c>
      <c r="R92">
        <v>23811356.74</v>
      </c>
      <c r="S92">
        <v>22571654.94</v>
      </c>
      <c r="T92">
        <v>22474034.46</v>
      </c>
      <c r="U92">
        <v>26177270.16</v>
      </c>
      <c r="V92">
        <v>20641466.96</v>
      </c>
      <c r="W92">
        <v>17100587.85</v>
      </c>
      <c r="X92">
        <v>24804037.76</v>
      </c>
      <c r="Y92">
        <v>26220303.67</v>
      </c>
      <c r="Z92" s="28">
        <f>SUM(N92:Y92)</f>
        <v>284107606.44</v>
      </c>
    </row>
    <row r="93" spans="1:26" ht="12.75">
      <c r="A93" s="1">
        <v>38108</v>
      </c>
      <c r="B93">
        <v>208981.6</v>
      </c>
      <c r="C93">
        <v>23863290.77</v>
      </c>
      <c r="D93" s="28">
        <v>24072272.37</v>
      </c>
      <c r="E93">
        <v>24029162.1632467</v>
      </c>
      <c r="F93">
        <v>20</v>
      </c>
      <c r="G93" s="78">
        <v>3916088.26922398</v>
      </c>
      <c r="H93">
        <v>6.29314066621053</v>
      </c>
      <c r="I93">
        <v>615332.176276674</v>
      </c>
      <c r="J93">
        <v>0</v>
      </c>
      <c r="M93">
        <v>2007</v>
      </c>
      <c r="N93">
        <v>20313965.91</v>
      </c>
      <c r="O93">
        <v>23678843.86</v>
      </c>
      <c r="P93">
        <v>27074698.33</v>
      </c>
      <c r="Q93">
        <v>26763893.74</v>
      </c>
      <c r="R93">
        <v>29364839.15</v>
      </c>
      <c r="S93">
        <v>27602562.46</v>
      </c>
      <c r="T93">
        <v>24739269.28</v>
      </c>
      <c r="U93">
        <v>21982002.66</v>
      </c>
      <c r="V93">
        <v>20366421.34</v>
      </c>
      <c r="W93">
        <v>24445909.82</v>
      </c>
      <c r="X93">
        <v>25967146.44</v>
      </c>
      <c r="Y93">
        <v>27618501.46</v>
      </c>
      <c r="Z93" s="28">
        <f>SUM(N93:Y93)</f>
        <v>299918054.45</v>
      </c>
    </row>
    <row r="94" spans="1:26" ht="12.75">
      <c r="A94" s="1">
        <v>38139</v>
      </c>
      <c r="B94">
        <v>194441.96</v>
      </c>
      <c r="C94">
        <v>25698787.3</v>
      </c>
      <c r="D94" s="28">
        <v>25893229.26</v>
      </c>
      <c r="E94">
        <v>25962406.5890215</v>
      </c>
      <c r="F94">
        <v>20</v>
      </c>
      <c r="G94" s="78">
        <v>3969900.01426845</v>
      </c>
      <c r="H94">
        <v>6.7184964507115</v>
      </c>
      <c r="I94">
        <v>709352.56652063</v>
      </c>
      <c r="J94">
        <v>0</v>
      </c>
      <c r="M94">
        <v>2008</v>
      </c>
      <c r="N94">
        <v>28500130.52</v>
      </c>
      <c r="O94">
        <v>29430709.26</v>
      </c>
      <c r="P94">
        <v>35599877.15</v>
      </c>
      <c r="Z94" s="28">
        <f>SUM(N94:Y94)</f>
        <v>93530716.93</v>
      </c>
    </row>
    <row r="95" spans="1:10" ht="12.75">
      <c r="A95" s="1">
        <v>38169</v>
      </c>
      <c r="B95">
        <v>114686.34</v>
      </c>
      <c r="C95">
        <v>25019392.13</v>
      </c>
      <c r="D95" s="28">
        <v>25134078.47</v>
      </c>
      <c r="E95">
        <v>25118821.3822304</v>
      </c>
      <c r="F95">
        <v>20</v>
      </c>
      <c r="G95" s="78">
        <v>4113654.64434102</v>
      </c>
      <c r="H95">
        <v>6.29830609347704</v>
      </c>
      <c r="I95">
        <v>790234.730682748</v>
      </c>
      <c r="J95">
        <v>0</v>
      </c>
    </row>
    <row r="96" spans="1:13" ht="12.75">
      <c r="A96" s="1">
        <v>38200</v>
      </c>
      <c r="B96">
        <v>111503.03</v>
      </c>
      <c r="C96">
        <v>23355469.01</v>
      </c>
      <c r="D96" s="28">
        <v>23466972.04</v>
      </c>
      <c r="E96">
        <v>23470579.1696231</v>
      </c>
      <c r="F96">
        <v>20</v>
      </c>
      <c r="G96" s="78">
        <v>4039039.5325718</v>
      </c>
      <c r="H96">
        <v>6.00536008270595</v>
      </c>
      <c r="I96">
        <v>785307.61175487</v>
      </c>
      <c r="J96">
        <v>0</v>
      </c>
      <c r="M96" s="10" t="s">
        <v>90</v>
      </c>
    </row>
    <row r="97" spans="1:10" ht="12.75">
      <c r="A97" s="1">
        <v>38231</v>
      </c>
      <c r="B97">
        <v>99887.49</v>
      </c>
      <c r="C97">
        <v>16053285.4</v>
      </c>
      <c r="D97" s="28">
        <v>16153172.89</v>
      </c>
      <c r="E97">
        <v>16242011.9635024</v>
      </c>
      <c r="F97">
        <v>20</v>
      </c>
      <c r="G97" s="78">
        <v>3203047.01718995</v>
      </c>
      <c r="H97">
        <v>5.26487065518465</v>
      </c>
      <c r="I97">
        <v>621616.284477663</v>
      </c>
      <c r="J97">
        <v>0</v>
      </c>
    </row>
    <row r="98" spans="1:25" ht="12.75">
      <c r="A98" s="1">
        <v>38261</v>
      </c>
      <c r="B98">
        <v>100413.84</v>
      </c>
      <c r="C98">
        <v>20693389.9</v>
      </c>
      <c r="D98" s="28">
        <v>20793803.74</v>
      </c>
      <c r="E98">
        <v>20770438.7530334</v>
      </c>
      <c r="F98">
        <v>20</v>
      </c>
      <c r="G98" s="78">
        <v>3557609.2439597</v>
      </c>
      <c r="H98">
        <v>6.07113053879853</v>
      </c>
      <c r="I98">
        <v>828271.373082275</v>
      </c>
      <c r="J98">
        <v>0</v>
      </c>
      <c r="N98" s="9" t="s">
        <v>23</v>
      </c>
      <c r="O98" s="9" t="s">
        <v>24</v>
      </c>
      <c r="P98" s="9" t="s">
        <v>25</v>
      </c>
      <c r="Q98" s="9" t="s">
        <v>26</v>
      </c>
      <c r="R98" s="9" t="s">
        <v>27</v>
      </c>
      <c r="S98" s="9" t="s">
        <v>28</v>
      </c>
      <c r="T98" s="9" t="s">
        <v>29</v>
      </c>
      <c r="U98" s="9" t="s">
        <v>30</v>
      </c>
      <c r="V98" s="9" t="s">
        <v>31</v>
      </c>
      <c r="W98" s="9" t="s">
        <v>32</v>
      </c>
      <c r="X98" s="9" t="s">
        <v>33</v>
      </c>
      <c r="Y98" s="9" t="s">
        <v>34</v>
      </c>
    </row>
    <row r="99" spans="1:26" ht="12.75">
      <c r="A99" s="1">
        <v>38292</v>
      </c>
      <c r="B99">
        <v>115199.17</v>
      </c>
      <c r="C99">
        <v>24087566.95</v>
      </c>
      <c r="D99" s="28">
        <v>24202766.12</v>
      </c>
      <c r="E99">
        <v>24189483.3948536</v>
      </c>
      <c r="F99">
        <v>20</v>
      </c>
      <c r="G99" s="78">
        <v>3549434.20376188</v>
      </c>
      <c r="H99">
        <v>7.01084667591241</v>
      </c>
      <c r="I99">
        <v>695055.593960208</v>
      </c>
      <c r="J99">
        <v>0</v>
      </c>
      <c r="M99">
        <v>2004</v>
      </c>
      <c r="N99">
        <v>4116851.70305027</v>
      </c>
      <c r="O99">
        <v>3751396.37493467</v>
      </c>
      <c r="P99">
        <v>3712684.69450703</v>
      </c>
      <c r="Q99">
        <v>4034822.48735873</v>
      </c>
      <c r="R99">
        <v>3916088.26922398</v>
      </c>
      <c r="S99">
        <v>3969900.01426845</v>
      </c>
      <c r="T99">
        <v>4113654.64434102</v>
      </c>
      <c r="U99">
        <v>4039039.5325718</v>
      </c>
      <c r="V99">
        <v>3203047.01718995</v>
      </c>
      <c r="W99">
        <v>3557609.2439597</v>
      </c>
      <c r="X99">
        <v>3549434.20376188</v>
      </c>
      <c r="Y99">
        <v>3331205.5307658</v>
      </c>
      <c r="Z99" s="28">
        <f>SUM(N99:Y99)</f>
        <v>45295733.715933286</v>
      </c>
    </row>
    <row r="100" spans="1:26" ht="12.75">
      <c r="A100" s="1">
        <v>38322</v>
      </c>
      <c r="B100">
        <v>124246.37</v>
      </c>
      <c r="C100">
        <v>24889342.94</v>
      </c>
      <c r="D100" s="28">
        <v>25013589.31</v>
      </c>
      <c r="E100">
        <v>24992198.998711</v>
      </c>
      <c r="F100">
        <v>20</v>
      </c>
      <c r="G100" s="78">
        <v>3331205.5307658</v>
      </c>
      <c r="H100">
        <v>7.69688123600413</v>
      </c>
      <c r="I100">
        <v>647694.344313469</v>
      </c>
      <c r="J100">
        <v>0</v>
      </c>
      <c r="M100">
        <v>2005</v>
      </c>
      <c r="N100">
        <v>3572292.76241331</v>
      </c>
      <c r="O100">
        <v>3179408.88271368</v>
      </c>
      <c r="P100">
        <v>3524675.37415754</v>
      </c>
      <c r="Q100">
        <v>3373989.97852416</v>
      </c>
      <c r="R100">
        <v>3512440.47072364</v>
      </c>
      <c r="S100">
        <v>3396830.17097777</v>
      </c>
      <c r="T100">
        <v>3326464.27868519</v>
      </c>
      <c r="U100">
        <v>2962636.152516</v>
      </c>
      <c r="V100">
        <v>1299470.47608535</v>
      </c>
      <c r="W100">
        <v>1403319.12839957</v>
      </c>
      <c r="X100">
        <v>2238950.74275242</v>
      </c>
      <c r="Y100">
        <v>2696394.96144259</v>
      </c>
      <c r="Z100" s="28">
        <f>SUM(N100:Y100)</f>
        <v>34486873.37939122</v>
      </c>
    </row>
    <row r="101" spans="1:26" ht="12.75">
      <c r="A101" s="1">
        <v>38353</v>
      </c>
      <c r="B101">
        <v>101847.2</v>
      </c>
      <c r="C101">
        <v>21578670.26</v>
      </c>
      <c r="D101">
        <v>21680517.46</v>
      </c>
      <c r="E101">
        <v>21680565.3360848</v>
      </c>
      <c r="F101">
        <v>20</v>
      </c>
      <c r="G101">
        <v>3572292.76241331</v>
      </c>
      <c r="H101">
        <v>6.24375504811644</v>
      </c>
      <c r="I101">
        <v>623955.632583098</v>
      </c>
      <c r="J101">
        <v>0</v>
      </c>
      <c r="M101">
        <v>2006</v>
      </c>
      <c r="N101">
        <v>2889213.07584432</v>
      </c>
      <c r="O101">
        <v>2889902.18588514</v>
      </c>
      <c r="P101">
        <v>3192790.65679155</v>
      </c>
      <c r="Q101">
        <v>3180003.03426804</v>
      </c>
      <c r="R101">
        <v>3440576.68368997</v>
      </c>
      <c r="S101">
        <v>3673439.36415059</v>
      </c>
      <c r="T101">
        <v>3681972.91907749</v>
      </c>
      <c r="U101">
        <v>3609659.7715933</v>
      </c>
      <c r="V101">
        <v>3539715.89089145</v>
      </c>
      <c r="W101">
        <v>3571278.30357918</v>
      </c>
      <c r="X101">
        <v>3394351.94935317</v>
      </c>
      <c r="Y101">
        <v>3463916.35623848</v>
      </c>
      <c r="Z101" s="28">
        <f>SUM(N101:Y101)</f>
        <v>40526820.19136268</v>
      </c>
    </row>
    <row r="102" spans="1:26" ht="12.75">
      <c r="A102" s="1">
        <v>38384</v>
      </c>
      <c r="B102">
        <v>92996.62</v>
      </c>
      <c r="C102">
        <v>19917145.9</v>
      </c>
      <c r="D102">
        <v>20010142.52</v>
      </c>
      <c r="E102">
        <v>20007525.8834682</v>
      </c>
      <c r="F102">
        <v>20</v>
      </c>
      <c r="G102">
        <v>3179408.88271368</v>
      </c>
      <c r="H102">
        <v>6.49067572234971</v>
      </c>
      <c r="I102">
        <v>628986.162984493</v>
      </c>
      <c r="J102">
        <v>0</v>
      </c>
      <c r="M102">
        <v>2007</v>
      </c>
      <c r="N102">
        <v>3348506.97812081</v>
      </c>
      <c r="O102">
        <v>3148606.5099102</v>
      </c>
      <c r="P102">
        <v>3660814.83233123</v>
      </c>
      <c r="Q102">
        <v>3472648.30907235</v>
      </c>
      <c r="R102">
        <v>3787154.70305797</v>
      </c>
      <c r="S102">
        <v>3719730.85931578</v>
      </c>
      <c r="T102">
        <v>3717846.99351145</v>
      </c>
      <c r="U102">
        <v>3403235.71469738</v>
      </c>
      <c r="V102">
        <v>3390850.04180655</v>
      </c>
      <c r="W102">
        <v>3566977.1193979</v>
      </c>
      <c r="X102">
        <v>3376687.89308006</v>
      </c>
      <c r="Y102">
        <v>3682151.70519643</v>
      </c>
      <c r="Z102" s="28">
        <f>SUM(N102:Y102)</f>
        <v>42275211.65949811</v>
      </c>
    </row>
    <row r="103" spans="1:26" ht="12.75">
      <c r="A103" s="1">
        <v>38412</v>
      </c>
      <c r="B103">
        <v>117201.26</v>
      </c>
      <c r="C103">
        <v>23449856.27</v>
      </c>
      <c r="D103">
        <v>23567057.53</v>
      </c>
      <c r="E103">
        <v>23458381.5866028</v>
      </c>
      <c r="F103">
        <v>20</v>
      </c>
      <c r="G103">
        <v>3524675.37415754</v>
      </c>
      <c r="H103">
        <v>6.84065184404607</v>
      </c>
      <c r="I103">
        <v>652695.511291773</v>
      </c>
      <c r="J103">
        <v>0</v>
      </c>
      <c r="M103">
        <v>2008</v>
      </c>
      <c r="N103">
        <v>3613241.75171903</v>
      </c>
      <c r="O103">
        <v>3373938.64020629</v>
      </c>
      <c r="P103">
        <v>3698199.97795129</v>
      </c>
      <c r="Z103" s="28">
        <f>SUM(N103:Y103)</f>
        <v>10685380.36987661</v>
      </c>
    </row>
    <row r="104" spans="1:10" ht="12.75">
      <c r="A104" s="1">
        <v>38443</v>
      </c>
      <c r="B104">
        <v>116326.15</v>
      </c>
      <c r="C104">
        <v>24843236.57</v>
      </c>
      <c r="D104">
        <v>24959562.72</v>
      </c>
      <c r="E104">
        <v>25289229.2218141</v>
      </c>
      <c r="F104">
        <v>20</v>
      </c>
      <c r="G104">
        <v>3373989.97852416</v>
      </c>
      <c r="H104">
        <v>7.68277229105373</v>
      </c>
      <c r="I104">
        <v>632367.495484193</v>
      </c>
      <c r="J104">
        <v>0</v>
      </c>
    </row>
    <row r="105" spans="1:10" ht="12.75">
      <c r="A105" s="1">
        <v>38473</v>
      </c>
      <c r="B105">
        <v>126082.98</v>
      </c>
      <c r="C105">
        <v>23890193.49</v>
      </c>
      <c r="D105">
        <v>24016276.47</v>
      </c>
      <c r="E105">
        <v>24077723.1435109</v>
      </c>
      <c r="F105">
        <v>20</v>
      </c>
      <c r="G105">
        <v>3512440.47072364</v>
      </c>
      <c r="H105">
        <v>7.03360624488632</v>
      </c>
      <c r="I105">
        <v>627400.086162347</v>
      </c>
      <c r="J105">
        <v>0</v>
      </c>
    </row>
    <row r="106" spans="1:10" ht="12.75">
      <c r="A106" s="1">
        <v>38504</v>
      </c>
      <c r="B106">
        <v>133875.03</v>
      </c>
      <c r="C106">
        <v>22004472.13</v>
      </c>
      <c r="D106">
        <v>22138347.16</v>
      </c>
      <c r="E106">
        <v>22581469.8867371</v>
      </c>
      <c r="F106">
        <v>20</v>
      </c>
      <c r="G106">
        <v>3396830.17097777</v>
      </c>
      <c r="H106">
        <v>6.83620742457544</v>
      </c>
      <c r="I106">
        <v>639965.748123022</v>
      </c>
      <c r="J106">
        <v>0</v>
      </c>
    </row>
    <row r="107" spans="1:10" ht="12.75">
      <c r="A107" s="1">
        <v>38534</v>
      </c>
      <c r="B107">
        <v>92152.85</v>
      </c>
      <c r="C107">
        <v>23590935.82</v>
      </c>
      <c r="D107">
        <v>23683088.67</v>
      </c>
      <c r="E107">
        <v>23920451.2507169</v>
      </c>
      <c r="F107">
        <v>20</v>
      </c>
      <c r="G107">
        <v>3326464.27868519</v>
      </c>
      <c r="H107">
        <v>7.41631647849606</v>
      </c>
      <c r="I107">
        <v>749660.594424633</v>
      </c>
      <c r="J107">
        <v>0</v>
      </c>
    </row>
    <row r="108" spans="1:10" ht="12.75">
      <c r="A108" s="1">
        <v>38565</v>
      </c>
      <c r="B108">
        <v>133786.05</v>
      </c>
      <c r="C108">
        <v>25000904.18</v>
      </c>
      <c r="D108">
        <v>25134690.23</v>
      </c>
      <c r="E108">
        <v>25140130.2726686</v>
      </c>
      <c r="F108">
        <v>20</v>
      </c>
      <c r="G108">
        <v>2962636.152516</v>
      </c>
      <c r="H108">
        <v>8.72951419966673</v>
      </c>
      <c r="I108">
        <v>722244.089165835</v>
      </c>
      <c r="J108">
        <v>0</v>
      </c>
    </row>
    <row r="109" spans="1:10" ht="12.75">
      <c r="A109" s="1">
        <v>38596</v>
      </c>
      <c r="B109">
        <v>115597.62</v>
      </c>
      <c r="C109">
        <v>15085293.28</v>
      </c>
      <c r="D109">
        <v>15200890.9</v>
      </c>
      <c r="E109">
        <v>15244131.6023166</v>
      </c>
      <c r="F109">
        <v>20</v>
      </c>
      <c r="G109">
        <v>1299470.47608535</v>
      </c>
      <c r="H109">
        <v>11.9525318922685</v>
      </c>
      <c r="I109">
        <v>287830.706154911</v>
      </c>
      <c r="J109">
        <v>0</v>
      </c>
    </row>
    <row r="110" spans="1:10" ht="12.75">
      <c r="A110" s="1">
        <v>38626</v>
      </c>
      <c r="B110">
        <v>84963.61</v>
      </c>
      <c r="C110">
        <v>20105969.01</v>
      </c>
      <c r="D110">
        <v>20190932.62</v>
      </c>
      <c r="E110">
        <v>20155807.2165436</v>
      </c>
      <c r="F110">
        <v>20</v>
      </c>
      <c r="G110">
        <v>1403319.12839957</v>
      </c>
      <c r="H110">
        <v>14.6031308370774</v>
      </c>
      <c r="I110">
        <v>337045.621648922</v>
      </c>
      <c r="J110">
        <v>0</v>
      </c>
    </row>
    <row r="111" spans="1:10" ht="12.75">
      <c r="A111" s="1">
        <v>38657</v>
      </c>
      <c r="B111">
        <v>87516.36</v>
      </c>
      <c r="C111">
        <v>25528286.55</v>
      </c>
      <c r="D111">
        <v>25615802.91</v>
      </c>
      <c r="E111">
        <v>25647801.5369312</v>
      </c>
      <c r="F111">
        <v>20</v>
      </c>
      <c r="G111">
        <v>2238950.74275242</v>
      </c>
      <c r="H111">
        <v>11.6775557078773</v>
      </c>
      <c r="I111">
        <v>497670.488753514</v>
      </c>
      <c r="J111">
        <v>0</v>
      </c>
    </row>
    <row r="112" spans="1:10" ht="12.75">
      <c r="A112" s="1">
        <v>38687</v>
      </c>
      <c r="B112">
        <v>-226507.03</v>
      </c>
      <c r="C112">
        <v>32639541.58</v>
      </c>
      <c r="D112">
        <v>32413034.55</v>
      </c>
      <c r="E112">
        <v>32423369.3657895</v>
      </c>
      <c r="F112">
        <v>20</v>
      </c>
      <c r="G112">
        <v>2696394.96144259</v>
      </c>
      <c r="H112">
        <v>12.2635495987655</v>
      </c>
      <c r="I112">
        <v>644003.981723241</v>
      </c>
      <c r="J112">
        <v>0</v>
      </c>
    </row>
    <row r="113" spans="1:10" ht="12.75">
      <c r="A113" s="1">
        <v>38718</v>
      </c>
      <c r="B113">
        <v>115846.33</v>
      </c>
      <c r="C113">
        <v>30564544.27</v>
      </c>
      <c r="D113">
        <v>30680390.6</v>
      </c>
      <c r="E113">
        <v>30680146.6958643</v>
      </c>
      <c r="F113">
        <v>20</v>
      </c>
      <c r="G113">
        <v>2889213.07584432</v>
      </c>
      <c r="H113">
        <v>10.8518440306111</v>
      </c>
      <c r="I113">
        <v>673142.97440049</v>
      </c>
      <c r="J113">
        <v>0</v>
      </c>
    </row>
    <row r="114" spans="1:10" ht="12.75">
      <c r="A114" s="1">
        <v>38749</v>
      </c>
      <c r="B114">
        <v>56045.31</v>
      </c>
      <c r="C114">
        <v>23615373.65</v>
      </c>
      <c r="D114">
        <v>23671418.96</v>
      </c>
      <c r="E114">
        <v>23671425.9537946</v>
      </c>
      <c r="F114">
        <v>20</v>
      </c>
      <c r="G114">
        <v>2889902.18588514</v>
      </c>
      <c r="H114">
        <v>8.4045091625919</v>
      </c>
      <c r="I114">
        <v>616783.446471374</v>
      </c>
      <c r="J114">
        <v>0</v>
      </c>
    </row>
    <row r="115" spans="1:10" ht="12.75">
      <c r="A115" s="1">
        <v>38777</v>
      </c>
      <c r="B115">
        <v>80631.74</v>
      </c>
      <c r="C115">
        <v>22740300.26</v>
      </c>
      <c r="D115">
        <v>22820932</v>
      </c>
      <c r="E115">
        <v>22818369.1026093</v>
      </c>
      <c r="F115">
        <v>20</v>
      </c>
      <c r="G115">
        <v>3192790.65679155</v>
      </c>
      <c r="H115">
        <v>7.33733258862607</v>
      </c>
      <c r="I115">
        <v>608197.832128194</v>
      </c>
      <c r="J115">
        <v>0</v>
      </c>
    </row>
    <row r="116" spans="1:10" ht="12.75">
      <c r="A116" s="1">
        <v>38808</v>
      </c>
      <c r="B116">
        <v>118981.98</v>
      </c>
      <c r="C116">
        <v>23015170.36</v>
      </c>
      <c r="D116">
        <v>23134152.34</v>
      </c>
      <c r="E116">
        <v>23114615.5181764</v>
      </c>
      <c r="F116">
        <v>20</v>
      </c>
      <c r="G116">
        <v>3180003.03426804</v>
      </c>
      <c r="H116">
        <v>7.50073863714226</v>
      </c>
      <c r="I116">
        <v>737756.107187516</v>
      </c>
      <c r="J116">
        <v>0</v>
      </c>
    </row>
    <row r="117" spans="1:10" ht="12.75">
      <c r="A117" s="1">
        <v>38838</v>
      </c>
      <c r="B117">
        <v>125113.58</v>
      </c>
      <c r="C117">
        <v>23686243.16</v>
      </c>
      <c r="D117">
        <v>23811356.74</v>
      </c>
      <c r="E117">
        <v>23809761.158633</v>
      </c>
      <c r="F117">
        <v>20</v>
      </c>
      <c r="G117">
        <v>3440576.68368997</v>
      </c>
      <c r="H117">
        <v>7.13578218551448</v>
      </c>
      <c r="I117">
        <v>741444.648738397</v>
      </c>
      <c r="J117">
        <v>0</v>
      </c>
    </row>
    <row r="118" spans="1:10" ht="12.75">
      <c r="A118" s="1">
        <v>38869</v>
      </c>
      <c r="B118">
        <v>107682.46</v>
      </c>
      <c r="C118">
        <v>22463972.48</v>
      </c>
      <c r="D118">
        <v>22571654.94</v>
      </c>
      <c r="E118">
        <v>22575611.4696384</v>
      </c>
      <c r="F118">
        <v>20</v>
      </c>
      <c r="G118">
        <v>3673439.36415059</v>
      </c>
      <c r="H118">
        <v>6.35750382346185</v>
      </c>
      <c r="I118">
        <v>778293.333204218</v>
      </c>
      <c r="J118">
        <v>0</v>
      </c>
    </row>
    <row r="119" spans="1:10" ht="12.75">
      <c r="A119" s="1">
        <v>38899</v>
      </c>
      <c r="B119">
        <v>96747.03</v>
      </c>
      <c r="C119">
        <v>22377287.43</v>
      </c>
      <c r="D119">
        <v>22474034.46</v>
      </c>
      <c r="E119">
        <v>22669604.594795</v>
      </c>
      <c r="F119">
        <v>20</v>
      </c>
      <c r="G119">
        <v>3681972.91907749</v>
      </c>
      <c r="H119">
        <v>6.50794990771647</v>
      </c>
      <c r="I119">
        <v>1292490.72412989</v>
      </c>
      <c r="J119">
        <v>0</v>
      </c>
    </row>
    <row r="120" spans="1:10" ht="12.75">
      <c r="A120" s="1">
        <v>38930</v>
      </c>
      <c r="B120">
        <v>171211.57</v>
      </c>
      <c r="C120">
        <v>26006058.59</v>
      </c>
      <c r="D120">
        <v>26177270.16</v>
      </c>
      <c r="E120">
        <v>26177899.4109942</v>
      </c>
      <c r="F120">
        <v>20</v>
      </c>
      <c r="G120">
        <v>3609659.7715933</v>
      </c>
      <c r="H120">
        <v>7.58587834067573</v>
      </c>
      <c r="I120">
        <v>1204540.46754387</v>
      </c>
      <c r="J120">
        <v>0</v>
      </c>
    </row>
    <row r="121" spans="1:10" ht="12.75">
      <c r="A121" s="1">
        <v>38961</v>
      </c>
      <c r="B121">
        <v>86901.33</v>
      </c>
      <c r="C121">
        <v>20554565.63</v>
      </c>
      <c r="D121">
        <v>20641466.96</v>
      </c>
      <c r="E121">
        <v>20639480.7251949</v>
      </c>
      <c r="F121">
        <v>20</v>
      </c>
      <c r="G121">
        <v>3539715.89089145</v>
      </c>
      <c r="H121">
        <v>6.17974364948083</v>
      </c>
      <c r="I121">
        <v>1235056.07250783</v>
      </c>
      <c r="J121">
        <v>0</v>
      </c>
    </row>
    <row r="122" spans="1:10" ht="12.75">
      <c r="A122" s="1">
        <v>38991</v>
      </c>
      <c r="B122">
        <v>76495.54</v>
      </c>
      <c r="C122">
        <v>17024092.31</v>
      </c>
      <c r="D122">
        <v>17100587.85</v>
      </c>
      <c r="E122">
        <v>17101250.4311494</v>
      </c>
      <c r="F122">
        <v>20</v>
      </c>
      <c r="G122">
        <v>3571278.30357918</v>
      </c>
      <c r="H122">
        <v>5.13925529192201</v>
      </c>
      <c r="I122">
        <v>1252460.48944615</v>
      </c>
      <c r="J122">
        <v>0</v>
      </c>
    </row>
    <row r="123" spans="1:10" ht="12.75">
      <c r="A123" s="1">
        <v>39022</v>
      </c>
      <c r="B123">
        <v>171240.64</v>
      </c>
      <c r="C123">
        <v>24632797.12</v>
      </c>
      <c r="D123">
        <v>24804037.76</v>
      </c>
      <c r="E123">
        <v>24804552.0262034</v>
      </c>
      <c r="F123">
        <v>20</v>
      </c>
      <c r="G123">
        <v>3394351.94935317</v>
      </c>
      <c r="H123">
        <v>7.65482623077803</v>
      </c>
      <c r="I123">
        <v>1178622.31219779</v>
      </c>
      <c r="J123">
        <v>0</v>
      </c>
    </row>
    <row r="124" spans="1:10" ht="12.75">
      <c r="A124" s="1">
        <v>39052</v>
      </c>
      <c r="B124">
        <v>170477.48</v>
      </c>
      <c r="C124">
        <v>26049826.19</v>
      </c>
      <c r="D124">
        <v>26220303.67</v>
      </c>
      <c r="E124">
        <v>26213126.2198269</v>
      </c>
      <c r="F124">
        <v>20</v>
      </c>
      <c r="G124">
        <v>3463916.35623848</v>
      </c>
      <c r="H124">
        <v>7.90433515431632</v>
      </c>
      <c r="I124">
        <v>1166829.6064002</v>
      </c>
      <c r="J124">
        <v>0</v>
      </c>
    </row>
    <row r="125" spans="1:10" ht="12.75">
      <c r="A125" s="1">
        <v>39083</v>
      </c>
      <c r="B125">
        <v>172693.77</v>
      </c>
      <c r="C125">
        <v>20141272.14</v>
      </c>
      <c r="D125">
        <v>20313965.91</v>
      </c>
      <c r="E125">
        <v>20305479.3412073</v>
      </c>
      <c r="F125">
        <v>20</v>
      </c>
      <c r="G125">
        <v>3348506.97812081</v>
      </c>
      <c r="H125">
        <v>6.39949538398517</v>
      </c>
      <c r="I125">
        <v>1123275.60851892</v>
      </c>
      <c r="J125">
        <v>0</v>
      </c>
    </row>
    <row r="126" spans="1:10" ht="12.75">
      <c r="A126" s="1">
        <v>39114</v>
      </c>
      <c r="B126">
        <v>168353.04</v>
      </c>
      <c r="C126">
        <v>23510490.82</v>
      </c>
      <c r="D126">
        <v>23678843.86</v>
      </c>
      <c r="E126">
        <v>23697885.9242511</v>
      </c>
      <c r="F126">
        <v>20</v>
      </c>
      <c r="G126">
        <v>3148606.5099102</v>
      </c>
      <c r="H126">
        <v>7.8519488805399</v>
      </c>
      <c r="I126">
        <v>1024811.4364989</v>
      </c>
      <c r="J126">
        <v>0</v>
      </c>
    </row>
    <row r="127" spans="1:10" ht="12.75">
      <c r="A127" s="1">
        <v>39142</v>
      </c>
      <c r="B127">
        <v>186938.32</v>
      </c>
      <c r="C127">
        <v>26887760.01</v>
      </c>
      <c r="D127">
        <v>27074698.33</v>
      </c>
      <c r="E127">
        <v>27079924.2423169</v>
      </c>
      <c r="F127">
        <v>20</v>
      </c>
      <c r="G127">
        <v>3660814.83233123</v>
      </c>
      <c r="H127">
        <v>7.7160298717747</v>
      </c>
      <c r="I127">
        <v>1167032.35898684</v>
      </c>
      <c r="J127">
        <v>0</v>
      </c>
    </row>
    <row r="128" spans="1:10" ht="12.75">
      <c r="A128" s="1">
        <v>39173</v>
      </c>
      <c r="B128">
        <v>189164.95</v>
      </c>
      <c r="C128">
        <v>26574728.79</v>
      </c>
      <c r="D128">
        <v>26763893.74</v>
      </c>
      <c r="E128">
        <v>26748886.7426371</v>
      </c>
      <c r="F128">
        <v>20</v>
      </c>
      <c r="G128">
        <v>3472648.30907235</v>
      </c>
      <c r="H128">
        <v>8.02069702715557</v>
      </c>
      <c r="I128">
        <v>1104173.22629638</v>
      </c>
      <c r="J128">
        <v>0</v>
      </c>
    </row>
    <row r="129" spans="1:10" ht="12.75">
      <c r="A129" s="1">
        <v>39203</v>
      </c>
      <c r="B129">
        <v>190581.68</v>
      </c>
      <c r="C129">
        <v>29174257.47</v>
      </c>
      <c r="D129">
        <v>29364839.15</v>
      </c>
      <c r="E129">
        <v>29370287.8743171</v>
      </c>
      <c r="F129">
        <v>20</v>
      </c>
      <c r="G129">
        <v>3787154.70305797</v>
      </c>
      <c r="H129">
        <v>8.06884939351835</v>
      </c>
      <c r="I129">
        <v>1187693.05461234</v>
      </c>
      <c r="J129">
        <v>0</v>
      </c>
    </row>
    <row r="130" spans="1:10" ht="12.75">
      <c r="A130" s="1">
        <v>39234</v>
      </c>
      <c r="B130">
        <v>196637.75</v>
      </c>
      <c r="C130">
        <v>27405924.71</v>
      </c>
      <c r="D130">
        <v>27602562.46</v>
      </c>
      <c r="E130">
        <v>27632356.5906183</v>
      </c>
      <c r="F130">
        <v>20</v>
      </c>
      <c r="G130">
        <v>3719730.85931578</v>
      </c>
      <c r="H130">
        <v>7.7350873566663</v>
      </c>
      <c r="I130">
        <v>1140086.5494767</v>
      </c>
      <c r="J130">
        <v>0</v>
      </c>
    </row>
    <row r="131" spans="1:10" ht="12.75">
      <c r="A131" s="1">
        <v>39264</v>
      </c>
      <c r="B131">
        <v>144257.82</v>
      </c>
      <c r="C131">
        <v>24595011.46</v>
      </c>
      <c r="D131">
        <v>24739269.28</v>
      </c>
      <c r="E131">
        <v>24740879.236697</v>
      </c>
      <c r="F131">
        <v>20</v>
      </c>
      <c r="G131">
        <v>3717846.99351145</v>
      </c>
      <c r="H131">
        <v>6.8811516887648</v>
      </c>
      <c r="I131">
        <v>842189.881273392</v>
      </c>
      <c r="J131">
        <v>0</v>
      </c>
    </row>
    <row r="132" spans="1:10" ht="12.75">
      <c r="A132" s="1">
        <v>39295</v>
      </c>
      <c r="B132">
        <v>134063.93</v>
      </c>
      <c r="C132">
        <v>21847938.73</v>
      </c>
      <c r="D132">
        <v>21982002.66</v>
      </c>
      <c r="E132">
        <v>21976998.2501097</v>
      </c>
      <c r="F132">
        <v>20</v>
      </c>
      <c r="G132">
        <v>3403235.71469738</v>
      </c>
      <c r="H132">
        <v>6.68428976663088</v>
      </c>
      <c r="I132">
        <v>771215.41107469</v>
      </c>
      <c r="J132">
        <v>0</v>
      </c>
    </row>
    <row r="133" spans="1:10" ht="12.75">
      <c r="A133" s="1">
        <v>39326</v>
      </c>
      <c r="B133">
        <v>121858.75</v>
      </c>
      <c r="C133">
        <v>20244562.59</v>
      </c>
      <c r="D133">
        <v>20366421.34</v>
      </c>
      <c r="E133">
        <v>20366432.4019441</v>
      </c>
      <c r="F133">
        <v>20</v>
      </c>
      <c r="G133">
        <v>3390850.04180655</v>
      </c>
      <c r="H133">
        <v>6.24287200606804</v>
      </c>
      <c r="I133">
        <v>802210.400824692</v>
      </c>
      <c r="J133">
        <v>0</v>
      </c>
    </row>
    <row r="134" spans="1:10" ht="12.75">
      <c r="A134" s="1">
        <v>39356</v>
      </c>
      <c r="B134">
        <v>133044.11</v>
      </c>
      <c r="C134">
        <v>24312865.71</v>
      </c>
      <c r="D134">
        <v>24445909.82</v>
      </c>
      <c r="E134">
        <v>24612293.754456</v>
      </c>
      <c r="F134">
        <v>20</v>
      </c>
      <c r="G134">
        <v>3566977.1193979</v>
      </c>
      <c r="H134">
        <v>7.15009205383135</v>
      </c>
      <c r="I134">
        <v>891921.003149146</v>
      </c>
      <c r="J134">
        <v>0</v>
      </c>
    </row>
    <row r="135" spans="1:10" ht="12.75">
      <c r="A135" s="1">
        <v>39387</v>
      </c>
      <c r="B135">
        <v>137679.96</v>
      </c>
      <c r="C135">
        <v>25829466.48</v>
      </c>
      <c r="D135">
        <v>25967146.44</v>
      </c>
      <c r="E135">
        <v>25967338.2531739</v>
      </c>
      <c r="F135">
        <v>20</v>
      </c>
      <c r="G135">
        <v>3376687.89308006</v>
      </c>
      <c r="H135">
        <v>7.94302323908838</v>
      </c>
      <c r="I135">
        <v>853772.1527094</v>
      </c>
      <c r="J135">
        <v>0</v>
      </c>
    </row>
    <row r="136" spans="1:10" ht="12.75">
      <c r="A136" s="1">
        <v>39417</v>
      </c>
      <c r="B136">
        <v>144645.52</v>
      </c>
      <c r="C136">
        <v>27473855.94</v>
      </c>
      <c r="D136">
        <v>27618501.46</v>
      </c>
      <c r="E136">
        <v>28386213.4934614</v>
      </c>
      <c r="F136">
        <v>20</v>
      </c>
      <c r="G136">
        <v>3682151.70519643</v>
      </c>
      <c r="H136">
        <v>7.95298368865698</v>
      </c>
      <c r="I136">
        <v>897878.957126286</v>
      </c>
      <c r="J136">
        <v>0</v>
      </c>
    </row>
    <row r="137" spans="1:10" ht="12.75">
      <c r="A137" s="1">
        <v>39448</v>
      </c>
      <c r="B137">
        <v>171417</v>
      </c>
      <c r="C137">
        <v>28328713.52</v>
      </c>
      <c r="D137">
        <v>28500130.52</v>
      </c>
      <c r="E137">
        <v>28504021.6223143</v>
      </c>
      <c r="F137">
        <v>20</v>
      </c>
      <c r="G137">
        <v>3613241.75171903</v>
      </c>
      <c r="H137">
        <v>8.13037969042766</v>
      </c>
      <c r="I137">
        <v>873005.732467381</v>
      </c>
      <c r="J137">
        <v>0</v>
      </c>
    </row>
    <row r="138" spans="1:10" ht="12.75">
      <c r="A138" s="1">
        <v>39479</v>
      </c>
      <c r="B138">
        <v>137701.2</v>
      </c>
      <c r="C138">
        <v>29293008.06</v>
      </c>
      <c r="D138">
        <v>29430709.26</v>
      </c>
      <c r="E138">
        <v>29386434.0186711</v>
      </c>
      <c r="F138">
        <v>20</v>
      </c>
      <c r="G138">
        <v>3373938.64020629</v>
      </c>
      <c r="H138">
        <v>8.955446321227</v>
      </c>
      <c r="I138">
        <v>828692.364809904</v>
      </c>
      <c r="J138">
        <v>0</v>
      </c>
    </row>
    <row r="139" spans="1:10" ht="12.75">
      <c r="A139" s="1">
        <v>39508</v>
      </c>
      <c r="B139">
        <v>166372.79</v>
      </c>
      <c r="C139">
        <v>35433504.36</v>
      </c>
      <c r="D139">
        <v>35599877.15</v>
      </c>
      <c r="E139">
        <v>35612869.7734502</v>
      </c>
      <c r="F139">
        <v>20</v>
      </c>
      <c r="G139">
        <v>3698199.97795129</v>
      </c>
      <c r="H139">
        <v>9.87173171087284</v>
      </c>
      <c r="I139">
        <v>894768.222040821</v>
      </c>
      <c r="J139">
        <v>0</v>
      </c>
    </row>
    <row r="140" ht="12.75">
      <c r="A140" s="1"/>
    </row>
    <row r="141" spans="4:7" ht="12.75">
      <c r="D141" s="28">
        <f>SUM(D89:D140)</f>
        <v>1230835046.6900005</v>
      </c>
      <c r="F141" s="23"/>
      <c r="G141" s="78">
        <f>SUM(G89:G140)</f>
        <v>173270019.31606188</v>
      </c>
    </row>
    <row r="142" spans="4:7" ht="12.75">
      <c r="D142" s="28">
        <f>+Z90+Z91+Z92+Z93+Z94</f>
        <v>1230835046.69</v>
      </c>
      <c r="G142" s="78">
        <f>+Z99+Z100+Z101+Z102+Z103</f>
        <v>173270019.3160619</v>
      </c>
    </row>
    <row r="143" spans="1:4" ht="15.75">
      <c r="A143" s="40" t="s">
        <v>2</v>
      </c>
      <c r="D143" s="28" t="s">
        <v>149</v>
      </c>
    </row>
    <row r="144" ht="12.75">
      <c r="M144" s="10" t="s">
        <v>87</v>
      </c>
    </row>
    <row r="145" spans="1:10" ht="12.75">
      <c r="A145" s="14" t="s">
        <v>76</v>
      </c>
      <c r="B145" s="14" t="s">
        <v>77</v>
      </c>
      <c r="C145" s="14" t="s">
        <v>78</v>
      </c>
      <c r="D145" s="83" t="s">
        <v>7</v>
      </c>
      <c r="E145" s="14" t="s">
        <v>79</v>
      </c>
      <c r="F145" s="14" t="s">
        <v>80</v>
      </c>
      <c r="G145" s="79" t="s">
        <v>81</v>
      </c>
      <c r="H145" s="14" t="s">
        <v>82</v>
      </c>
      <c r="I145" s="14" t="s">
        <v>83</v>
      </c>
      <c r="J145" s="14" t="s">
        <v>84</v>
      </c>
    </row>
    <row r="146" spans="1:25" ht="12.75">
      <c r="A146" s="1">
        <v>37987</v>
      </c>
      <c r="B146">
        <v>2394.53</v>
      </c>
      <c r="C146">
        <v>1295243.95</v>
      </c>
      <c r="D146" s="28">
        <v>1297638.48</v>
      </c>
      <c r="E146">
        <v>1297298.39611493</v>
      </c>
      <c r="F146">
        <v>50</v>
      </c>
      <c r="G146" s="78">
        <v>202396.636995676</v>
      </c>
      <c r="H146">
        <v>6.4126850112469</v>
      </c>
      <c r="I146">
        <v>607.484274016</v>
      </c>
      <c r="J146">
        <v>0</v>
      </c>
      <c r="N146" s="9" t="s">
        <v>23</v>
      </c>
      <c r="O146" s="9" t="s">
        <v>24</v>
      </c>
      <c r="P146" s="9" t="s">
        <v>25</v>
      </c>
      <c r="Q146" s="9" t="s">
        <v>26</v>
      </c>
      <c r="R146" s="9" t="s">
        <v>27</v>
      </c>
      <c r="S146" s="9" t="s">
        <v>28</v>
      </c>
      <c r="T146" s="9" t="s">
        <v>29</v>
      </c>
      <c r="U146" s="9" t="s">
        <v>30</v>
      </c>
      <c r="V146" s="9" t="s">
        <v>31</v>
      </c>
      <c r="W146" s="9" t="s">
        <v>32</v>
      </c>
      <c r="X146" s="9" t="s">
        <v>33</v>
      </c>
      <c r="Y146" s="9" t="s">
        <v>34</v>
      </c>
    </row>
    <row r="147" spans="1:26" ht="12.75">
      <c r="A147" s="1">
        <v>38018</v>
      </c>
      <c r="B147">
        <v>3894.2</v>
      </c>
      <c r="C147">
        <v>1108562.83</v>
      </c>
      <c r="D147" s="28">
        <v>1112457.03</v>
      </c>
      <c r="E147">
        <v>1113346.52064906</v>
      </c>
      <c r="F147">
        <v>50</v>
      </c>
      <c r="G147" s="78">
        <v>207869.61792387</v>
      </c>
      <c r="H147">
        <v>5.35886647309185</v>
      </c>
      <c r="I147">
        <v>599.005617577</v>
      </c>
      <c r="J147">
        <v>0</v>
      </c>
      <c r="M147">
        <v>2004</v>
      </c>
      <c r="N147">
        <v>1297638.48</v>
      </c>
      <c r="O147">
        <v>1112457.03</v>
      </c>
      <c r="P147">
        <v>1124707.47</v>
      </c>
      <c r="Q147">
        <v>1123631.61</v>
      </c>
      <c r="R147">
        <v>1254603.46</v>
      </c>
      <c r="S147">
        <v>1210573.11</v>
      </c>
      <c r="T147">
        <v>1309700.83</v>
      </c>
      <c r="U147">
        <v>1325793.36</v>
      </c>
      <c r="V147">
        <v>1130468.65</v>
      </c>
      <c r="W147">
        <v>1421334.91</v>
      </c>
      <c r="X147">
        <v>1388108.66</v>
      </c>
      <c r="Y147">
        <v>1139523.23</v>
      </c>
      <c r="Z147" s="28">
        <f>SUM(N147:Y147)</f>
        <v>14838540.8</v>
      </c>
    </row>
    <row r="148" spans="1:26" ht="12.75">
      <c r="A148" s="1">
        <v>38047</v>
      </c>
      <c r="B148">
        <v>-1364.14</v>
      </c>
      <c r="C148">
        <v>1126071.61</v>
      </c>
      <c r="D148" s="28">
        <v>1124707.47</v>
      </c>
      <c r="E148">
        <v>1124611.88959843</v>
      </c>
      <c r="F148">
        <v>50</v>
      </c>
      <c r="G148" s="78">
        <v>117553.055439106</v>
      </c>
      <c r="H148">
        <v>9.57068063821397</v>
      </c>
      <c r="I148">
        <v>450.862055508</v>
      </c>
      <c r="J148">
        <v>0</v>
      </c>
      <c r="M148">
        <v>2005</v>
      </c>
      <c r="N148">
        <v>987927.33</v>
      </c>
      <c r="O148">
        <v>911752.17</v>
      </c>
      <c r="P148">
        <v>1141508.8</v>
      </c>
      <c r="Q148">
        <v>1070490.58</v>
      </c>
      <c r="R148">
        <v>994797.17</v>
      </c>
      <c r="S148">
        <v>979611.51</v>
      </c>
      <c r="T148">
        <v>1057589.36</v>
      </c>
      <c r="U148">
        <v>1111822.39</v>
      </c>
      <c r="V148">
        <v>367970.38</v>
      </c>
      <c r="W148">
        <v>341114.27</v>
      </c>
      <c r="X148">
        <v>536586.6</v>
      </c>
      <c r="Y148">
        <v>963070.66</v>
      </c>
      <c r="Z148" s="28">
        <f>SUM(N148:Y148)</f>
        <v>10464241.219999999</v>
      </c>
    </row>
    <row r="149" spans="1:26" ht="12.75">
      <c r="A149" s="1">
        <v>38078</v>
      </c>
      <c r="B149">
        <v>89308.97</v>
      </c>
      <c r="C149">
        <v>1034322.64</v>
      </c>
      <c r="D149" s="28">
        <v>1123631.61</v>
      </c>
      <c r="E149">
        <v>1124081.06824011</v>
      </c>
      <c r="F149">
        <v>50</v>
      </c>
      <c r="G149" s="78">
        <v>187504.629687554</v>
      </c>
      <c r="H149">
        <v>5.99602149174864</v>
      </c>
      <c r="I149">
        <v>200.721168835</v>
      </c>
      <c r="J149">
        <v>0</v>
      </c>
      <c r="M149">
        <v>2006</v>
      </c>
      <c r="N149">
        <v>903876.8</v>
      </c>
      <c r="O149">
        <v>724563.59</v>
      </c>
      <c r="P149">
        <v>841227.87</v>
      </c>
      <c r="Q149">
        <v>889959.1</v>
      </c>
      <c r="R149">
        <v>1056699.01</v>
      </c>
      <c r="S149">
        <v>1366772.99</v>
      </c>
      <c r="T149">
        <v>1658731.8</v>
      </c>
      <c r="U149">
        <v>1551781.94</v>
      </c>
      <c r="V149">
        <v>1359762.42</v>
      </c>
      <c r="W149">
        <v>1283224.41</v>
      </c>
      <c r="X149">
        <v>1215918.7</v>
      </c>
      <c r="Y149">
        <v>1170612.29</v>
      </c>
      <c r="Z149" s="28">
        <f>SUM(N149:Y149)</f>
        <v>14023130.919999998</v>
      </c>
    </row>
    <row r="150" spans="1:26" ht="12.75">
      <c r="A150" s="1">
        <v>38108</v>
      </c>
      <c r="B150">
        <v>7596.17</v>
      </c>
      <c r="C150">
        <v>1247007.29</v>
      </c>
      <c r="D150" s="28">
        <v>1254603.46</v>
      </c>
      <c r="E150">
        <v>1254603.44957153</v>
      </c>
      <c r="F150">
        <v>50</v>
      </c>
      <c r="G150" s="78">
        <v>196468.560773203</v>
      </c>
      <c r="H150">
        <v>6.38689984195375</v>
      </c>
      <c r="I150">
        <v>221.570179719</v>
      </c>
      <c r="J150">
        <v>0</v>
      </c>
      <c r="M150">
        <v>2007</v>
      </c>
      <c r="N150">
        <v>1125954.52</v>
      </c>
      <c r="O150">
        <v>1180659.56</v>
      </c>
      <c r="P150">
        <v>1370672.82</v>
      </c>
      <c r="Q150">
        <v>1127990.63</v>
      </c>
      <c r="R150">
        <v>1265472.33</v>
      </c>
      <c r="S150">
        <v>1299897.79</v>
      </c>
      <c r="T150">
        <v>1366573.59</v>
      </c>
      <c r="U150">
        <v>1150470</v>
      </c>
      <c r="V150">
        <v>1548976.04</v>
      </c>
      <c r="W150">
        <v>1876181.19</v>
      </c>
      <c r="X150">
        <v>2270180.86</v>
      </c>
      <c r="Y150">
        <v>2211758.13</v>
      </c>
      <c r="Z150" s="28">
        <f>SUM(N150:Y150)</f>
        <v>17794787.46</v>
      </c>
    </row>
    <row r="151" spans="1:26" ht="12.75">
      <c r="A151" s="1">
        <v>38139</v>
      </c>
      <c r="B151">
        <v>5734.81</v>
      </c>
      <c r="C151">
        <v>1204838.3</v>
      </c>
      <c r="D151" s="28">
        <v>1210573.11</v>
      </c>
      <c r="E151">
        <v>1198508.82964906</v>
      </c>
      <c r="F151">
        <v>50</v>
      </c>
      <c r="G151" s="78">
        <v>199993.914300758</v>
      </c>
      <c r="H151">
        <v>5.99337125797575</v>
      </c>
      <c r="I151">
        <v>128.948091161</v>
      </c>
      <c r="J151">
        <v>0</v>
      </c>
      <c r="M151">
        <v>2008</v>
      </c>
      <c r="N151">
        <v>2256968.92</v>
      </c>
      <c r="O151">
        <v>1863727.31</v>
      </c>
      <c r="P151">
        <v>1438179.39</v>
      </c>
      <c r="Z151" s="28">
        <f>SUM(N151:Y151)</f>
        <v>5558875.62</v>
      </c>
    </row>
    <row r="152" spans="1:10" ht="12.75">
      <c r="A152" s="1">
        <v>38169</v>
      </c>
      <c r="B152">
        <v>3512.42</v>
      </c>
      <c r="C152">
        <v>1306188.41</v>
      </c>
      <c r="D152" s="28">
        <v>1309700.83</v>
      </c>
      <c r="E152">
        <v>1309599.46048348</v>
      </c>
      <c r="F152">
        <v>50</v>
      </c>
      <c r="G152" s="78">
        <v>163648.102208846</v>
      </c>
      <c r="H152">
        <v>8.00483888862183</v>
      </c>
      <c r="I152">
        <v>377.232127047</v>
      </c>
      <c r="J152">
        <v>0</v>
      </c>
    </row>
    <row r="153" spans="1:13" ht="12.75">
      <c r="A153" s="1">
        <v>38200</v>
      </c>
      <c r="B153">
        <v>3555.15</v>
      </c>
      <c r="C153">
        <v>1322238.21</v>
      </c>
      <c r="D153" s="28">
        <v>1325793.36</v>
      </c>
      <c r="E153">
        <v>1330300.11120294</v>
      </c>
      <c r="F153">
        <v>50</v>
      </c>
      <c r="G153" s="78">
        <v>192419.059069791</v>
      </c>
      <c r="H153">
        <v>6.93155280348889</v>
      </c>
      <c r="I153">
        <v>3462.757136966</v>
      </c>
      <c r="J153">
        <v>0</v>
      </c>
      <c r="M153" s="10" t="s">
        <v>88</v>
      </c>
    </row>
    <row r="154" spans="1:10" ht="12.75">
      <c r="A154" s="1">
        <v>38231</v>
      </c>
      <c r="B154">
        <v>2968.99</v>
      </c>
      <c r="C154">
        <v>1127499.66</v>
      </c>
      <c r="D154" s="28">
        <v>1130468.65</v>
      </c>
      <c r="E154">
        <v>1130471.73631903</v>
      </c>
      <c r="F154">
        <v>50</v>
      </c>
      <c r="G154" s="78">
        <v>169816.85131198</v>
      </c>
      <c r="H154">
        <v>6.660539555768</v>
      </c>
      <c r="I154">
        <v>600.119080385</v>
      </c>
      <c r="J154">
        <v>0</v>
      </c>
    </row>
    <row r="155" spans="1:25" ht="12.75">
      <c r="A155" s="1">
        <v>38261</v>
      </c>
      <c r="B155">
        <v>4268.44</v>
      </c>
      <c r="C155">
        <v>1417066.47</v>
      </c>
      <c r="D155" s="28">
        <v>1421334.91</v>
      </c>
      <c r="E155">
        <v>1421283.87030016</v>
      </c>
      <c r="F155">
        <v>50</v>
      </c>
      <c r="G155" s="78">
        <v>185917.285276785</v>
      </c>
      <c r="H155">
        <v>7.64764426303231</v>
      </c>
      <c r="I155">
        <v>545.389845379</v>
      </c>
      <c r="J155">
        <v>0</v>
      </c>
      <c r="N155" s="9" t="s">
        <v>23</v>
      </c>
      <c r="O155" s="9" t="s">
        <v>24</v>
      </c>
      <c r="P155" s="9" t="s">
        <v>25</v>
      </c>
      <c r="Q155" s="9" t="s">
        <v>26</v>
      </c>
      <c r="R155" s="9" t="s">
        <v>27</v>
      </c>
      <c r="S155" s="9" t="s">
        <v>28</v>
      </c>
      <c r="T155" s="9" t="s">
        <v>29</v>
      </c>
      <c r="U155" s="9" t="s">
        <v>30</v>
      </c>
      <c r="V155" s="9" t="s">
        <v>31</v>
      </c>
      <c r="W155" s="9" t="s">
        <v>32</v>
      </c>
      <c r="X155" s="9" t="s">
        <v>33</v>
      </c>
      <c r="Y155" s="9" t="s">
        <v>34</v>
      </c>
    </row>
    <row r="156" spans="1:26" ht="12.75">
      <c r="A156" s="1">
        <v>38292</v>
      </c>
      <c r="B156">
        <v>3219.79</v>
      </c>
      <c r="C156">
        <v>1384888.87</v>
      </c>
      <c r="D156" s="28">
        <v>1388108.66</v>
      </c>
      <c r="E156">
        <v>1387985.22907388</v>
      </c>
      <c r="F156">
        <v>50</v>
      </c>
      <c r="G156" s="78">
        <v>205341.987704698</v>
      </c>
      <c r="H156">
        <v>6.76179489645433</v>
      </c>
      <c r="I156">
        <v>495.175415536</v>
      </c>
      <c r="J156">
        <v>0</v>
      </c>
      <c r="M156">
        <v>2004</v>
      </c>
      <c r="N156">
        <v>202396.636995676</v>
      </c>
      <c r="O156">
        <v>207869.61792387</v>
      </c>
      <c r="P156">
        <v>117553.055439106</v>
      </c>
      <c r="Q156">
        <v>187504.629687554</v>
      </c>
      <c r="R156">
        <v>196468.560773203</v>
      </c>
      <c r="S156">
        <v>199993.914300758</v>
      </c>
      <c r="T156">
        <v>163648.102208846</v>
      </c>
      <c r="U156">
        <v>192419.059069791</v>
      </c>
      <c r="V156">
        <v>169816.85131198</v>
      </c>
      <c r="W156">
        <v>185917.285276785</v>
      </c>
      <c r="X156">
        <v>205341.987704698</v>
      </c>
      <c r="Y156">
        <v>157007.067945307</v>
      </c>
      <c r="Z156" s="28">
        <f>SUM(N156:Y156)</f>
        <v>2185936.768637574</v>
      </c>
    </row>
    <row r="157" spans="1:26" ht="12.75">
      <c r="A157" s="1">
        <v>38322</v>
      </c>
      <c r="B157">
        <v>3873.92</v>
      </c>
      <c r="C157">
        <v>1135649.31</v>
      </c>
      <c r="D157" s="28">
        <v>1139523.23</v>
      </c>
      <c r="E157">
        <v>1139523.60521233</v>
      </c>
      <c r="F157">
        <v>50</v>
      </c>
      <c r="G157" s="78">
        <v>157007.067945307</v>
      </c>
      <c r="H157">
        <v>7.26040285322898</v>
      </c>
      <c r="I157">
        <v>410.958874886</v>
      </c>
      <c r="J157">
        <v>0</v>
      </c>
      <c r="M157">
        <v>2005</v>
      </c>
      <c r="N157">
        <v>75863.331130589</v>
      </c>
      <c r="O157">
        <v>104452.280076505</v>
      </c>
      <c r="P157">
        <v>97086.912026969</v>
      </c>
      <c r="Q157">
        <v>99100.186844941</v>
      </c>
      <c r="R157">
        <v>101803.177701041</v>
      </c>
      <c r="S157">
        <v>111646.939223499</v>
      </c>
      <c r="T157">
        <v>97575.238948246</v>
      </c>
      <c r="U157">
        <v>88851.28581894</v>
      </c>
      <c r="V157">
        <v>17989.347598212</v>
      </c>
      <c r="W157">
        <v>48287.432499511</v>
      </c>
      <c r="X157">
        <v>133157.61802436</v>
      </c>
      <c r="Y157">
        <v>124074.641150272</v>
      </c>
      <c r="Z157" s="28">
        <f>SUM(N157:Y157)</f>
        <v>1099888.3910430851</v>
      </c>
    </row>
    <row r="158" spans="1:26" ht="12.75">
      <c r="A158" s="1">
        <v>38353</v>
      </c>
      <c r="B158">
        <v>3846.77</v>
      </c>
      <c r="C158">
        <v>984080.56</v>
      </c>
      <c r="D158">
        <v>987927.33</v>
      </c>
      <c r="E158">
        <v>987917.356789866</v>
      </c>
      <c r="F158">
        <v>50</v>
      </c>
      <c r="G158">
        <v>75863.331130589</v>
      </c>
      <c r="H158">
        <v>13.0311242840259</v>
      </c>
      <c r="I158">
        <v>667.139773054</v>
      </c>
      <c r="J158">
        <v>0</v>
      </c>
      <c r="M158">
        <v>2006</v>
      </c>
      <c r="N158">
        <v>93657.908152605</v>
      </c>
      <c r="O158">
        <v>78786.546407448</v>
      </c>
      <c r="P158">
        <v>58816.380043516</v>
      </c>
      <c r="Q158">
        <v>59258.665741568</v>
      </c>
      <c r="R158">
        <v>75649.273617336</v>
      </c>
      <c r="S158">
        <v>216952.644612167</v>
      </c>
      <c r="T158">
        <v>174891.737539076</v>
      </c>
      <c r="U158">
        <v>143551.892415277</v>
      </c>
      <c r="V158">
        <v>127523.393946771</v>
      </c>
      <c r="W158">
        <v>132589.670127318</v>
      </c>
      <c r="X158">
        <v>143406.89131963</v>
      </c>
      <c r="Y158">
        <v>121070.279327133</v>
      </c>
      <c r="Z158" s="28">
        <f>SUM(N158:Y158)</f>
        <v>1426155.283249845</v>
      </c>
    </row>
    <row r="159" spans="1:26" ht="12.75">
      <c r="A159" s="1">
        <v>38384</v>
      </c>
      <c r="B159">
        <v>3408.5</v>
      </c>
      <c r="C159">
        <v>908343.67</v>
      </c>
      <c r="D159">
        <v>911752.17</v>
      </c>
      <c r="E159">
        <v>903140.334447602</v>
      </c>
      <c r="F159">
        <v>50</v>
      </c>
      <c r="G159">
        <v>104452.280076505</v>
      </c>
      <c r="H159">
        <v>8.65059119893143</v>
      </c>
      <c r="I159">
        <v>433.640290533</v>
      </c>
      <c r="J159">
        <v>0</v>
      </c>
      <c r="M159">
        <v>2007</v>
      </c>
      <c r="N159">
        <v>138956.164663444</v>
      </c>
      <c r="O159">
        <v>169805.847238122</v>
      </c>
      <c r="P159">
        <v>173046.653806721</v>
      </c>
      <c r="Q159">
        <v>131346.938489974</v>
      </c>
      <c r="R159">
        <v>102094.664310295</v>
      </c>
      <c r="S159">
        <v>90054.351022896</v>
      </c>
      <c r="T159">
        <v>91384.163440066</v>
      </c>
      <c r="U159">
        <v>127852.366466905</v>
      </c>
      <c r="V159">
        <v>81283.674842797</v>
      </c>
      <c r="W159">
        <v>82970.076520347</v>
      </c>
      <c r="X159">
        <v>91569.29507899</v>
      </c>
      <c r="Y159">
        <v>115144.408814136</v>
      </c>
      <c r="Z159" s="28">
        <f>SUM(N159:Y159)</f>
        <v>1395508.6046946931</v>
      </c>
    </row>
    <row r="160" spans="1:26" ht="12.75">
      <c r="A160" s="1">
        <v>38412</v>
      </c>
      <c r="B160">
        <v>6828.65</v>
      </c>
      <c r="C160">
        <v>1134680.15</v>
      </c>
      <c r="D160">
        <v>1141508.8</v>
      </c>
      <c r="E160">
        <v>1141510.985514</v>
      </c>
      <c r="F160">
        <v>50</v>
      </c>
      <c r="G160">
        <v>97086.912026969</v>
      </c>
      <c r="H160">
        <v>11.7619632925835</v>
      </c>
      <c r="I160">
        <v>421.709937492</v>
      </c>
      <c r="J160">
        <v>0</v>
      </c>
      <c r="M160">
        <v>2008</v>
      </c>
      <c r="N160">
        <v>117229.813684619</v>
      </c>
      <c r="O160">
        <v>119218.84477221</v>
      </c>
      <c r="P160">
        <v>101108.136171686</v>
      </c>
      <c r="Z160" s="28">
        <f>SUM(N160:Y160)</f>
        <v>337556.794628515</v>
      </c>
    </row>
    <row r="161" spans="1:10" ht="12.75">
      <c r="A161" s="1">
        <v>38443</v>
      </c>
      <c r="B161">
        <v>3784.04</v>
      </c>
      <c r="C161">
        <v>1066706.54</v>
      </c>
      <c r="D161">
        <v>1070490.58</v>
      </c>
      <c r="E161">
        <v>1070490.7955953</v>
      </c>
      <c r="F161">
        <v>50</v>
      </c>
      <c r="G161">
        <v>99100.186844941</v>
      </c>
      <c r="H161">
        <v>10.8070143273744</v>
      </c>
      <c r="I161">
        <v>486.343483457</v>
      </c>
      <c r="J161">
        <v>0</v>
      </c>
    </row>
    <row r="162" spans="1:10" ht="12.75">
      <c r="A162" s="1">
        <v>38473</v>
      </c>
      <c r="B162">
        <v>3381.61</v>
      </c>
      <c r="C162">
        <v>991415.56</v>
      </c>
      <c r="D162">
        <v>994797.17</v>
      </c>
      <c r="E162">
        <v>994794.381448443</v>
      </c>
      <c r="F162">
        <v>50</v>
      </c>
      <c r="G162">
        <v>101803.177701041</v>
      </c>
      <c r="H162">
        <v>9.78151258596431</v>
      </c>
      <c r="I162">
        <v>994.682525451</v>
      </c>
      <c r="J162">
        <v>0</v>
      </c>
    </row>
    <row r="163" spans="1:10" ht="12.75">
      <c r="A163" s="1">
        <v>38504</v>
      </c>
      <c r="B163">
        <v>2995.03</v>
      </c>
      <c r="C163">
        <v>976616.48</v>
      </c>
      <c r="D163">
        <v>979611.51</v>
      </c>
      <c r="E163">
        <v>979611.375129082</v>
      </c>
      <c r="F163">
        <v>50</v>
      </c>
      <c r="G163">
        <v>111646.939223499</v>
      </c>
      <c r="H163">
        <v>8.78287341895982</v>
      </c>
      <c r="I163">
        <v>969.55968521</v>
      </c>
      <c r="J163">
        <v>0</v>
      </c>
    </row>
    <row r="164" spans="1:10" ht="12.75">
      <c r="A164" s="1">
        <v>38534</v>
      </c>
      <c r="B164">
        <v>3964.86</v>
      </c>
      <c r="C164">
        <v>1053624.5</v>
      </c>
      <c r="D164">
        <v>1057589.36</v>
      </c>
      <c r="E164">
        <v>1057611.44831734</v>
      </c>
      <c r="F164">
        <v>50</v>
      </c>
      <c r="G164">
        <v>97575.238948246</v>
      </c>
      <c r="H164">
        <v>10.8403093240956</v>
      </c>
      <c r="I164">
        <v>134.324254188</v>
      </c>
      <c r="J164">
        <v>0</v>
      </c>
    </row>
    <row r="165" spans="1:10" ht="12.75">
      <c r="A165" s="1">
        <v>38565</v>
      </c>
      <c r="B165">
        <v>4042.81</v>
      </c>
      <c r="C165">
        <v>1107779.58</v>
      </c>
      <c r="D165">
        <v>1111822.39</v>
      </c>
      <c r="E165">
        <v>1111804.25881803</v>
      </c>
      <c r="F165">
        <v>50</v>
      </c>
      <c r="G165">
        <v>88851.28581894</v>
      </c>
      <c r="H165">
        <v>12.5173991219788</v>
      </c>
      <c r="I165">
        <v>382.748278665</v>
      </c>
      <c r="J165">
        <v>0</v>
      </c>
    </row>
    <row r="166" spans="1:10" ht="12.75">
      <c r="A166" s="1">
        <v>38596</v>
      </c>
      <c r="B166">
        <v>3167.57</v>
      </c>
      <c r="C166">
        <v>364802.81</v>
      </c>
      <c r="D166">
        <v>367970.38</v>
      </c>
      <c r="E166">
        <v>358495.674316594</v>
      </c>
      <c r="F166">
        <v>50</v>
      </c>
      <c r="G166">
        <v>17989.347598212</v>
      </c>
      <c r="H166">
        <v>19.9294186723964</v>
      </c>
      <c r="I166">
        <v>21.565611443</v>
      </c>
      <c r="J166">
        <v>0</v>
      </c>
    </row>
    <row r="167" spans="1:10" ht="12.75">
      <c r="A167" s="1">
        <v>38626</v>
      </c>
      <c r="B167">
        <v>3548.03</v>
      </c>
      <c r="C167">
        <v>337566.24</v>
      </c>
      <c r="D167">
        <v>341114.27</v>
      </c>
      <c r="E167">
        <v>362456.30138388</v>
      </c>
      <c r="F167">
        <v>50</v>
      </c>
      <c r="G167">
        <v>48287.432499511</v>
      </c>
      <c r="H167">
        <v>7.5070547902371</v>
      </c>
      <c r="I167">
        <v>40.100069825</v>
      </c>
      <c r="J167">
        <v>0</v>
      </c>
    </row>
    <row r="168" spans="1:10" ht="12.75">
      <c r="A168" s="1">
        <v>38657</v>
      </c>
      <c r="B168">
        <v>4394.83</v>
      </c>
      <c r="C168">
        <v>532191.77</v>
      </c>
      <c r="D168">
        <v>536586.6</v>
      </c>
      <c r="E168">
        <v>533785.217499139</v>
      </c>
      <c r="F168">
        <v>50</v>
      </c>
      <c r="G168">
        <v>133157.61802436</v>
      </c>
      <c r="H168">
        <v>4.00922546306586</v>
      </c>
      <c r="I168">
        <v>73.695285323</v>
      </c>
      <c r="J168">
        <v>0</v>
      </c>
    </row>
    <row r="169" spans="1:10" ht="12.75">
      <c r="A169" s="1">
        <v>38687</v>
      </c>
      <c r="B169">
        <v>5155</v>
      </c>
      <c r="C169">
        <v>957915.66</v>
      </c>
      <c r="D169">
        <v>963070.66</v>
      </c>
      <c r="E169">
        <v>962968.140901609</v>
      </c>
      <c r="F169">
        <v>50</v>
      </c>
      <c r="G169">
        <v>124074.641150272</v>
      </c>
      <c r="H169">
        <v>7.76212226923563</v>
      </c>
      <c r="I169">
        <v>114.394218338</v>
      </c>
      <c r="J169">
        <v>0</v>
      </c>
    </row>
    <row r="170" spans="1:10" ht="12.75">
      <c r="A170" s="1">
        <v>38718</v>
      </c>
      <c r="B170">
        <v>4652.67</v>
      </c>
      <c r="C170">
        <v>899224.13</v>
      </c>
      <c r="D170">
        <v>903876.8</v>
      </c>
      <c r="E170">
        <v>903876.808598547</v>
      </c>
      <c r="F170">
        <v>50</v>
      </c>
      <c r="G170">
        <v>93657.908152605</v>
      </c>
      <c r="H170">
        <v>10.60408256016</v>
      </c>
      <c r="I170">
        <v>89279.38186356</v>
      </c>
      <c r="J170">
        <v>0</v>
      </c>
    </row>
    <row r="171" spans="1:10" ht="12.75">
      <c r="A171" s="1">
        <v>38749</v>
      </c>
      <c r="B171">
        <v>3490.93</v>
      </c>
      <c r="C171">
        <v>721072.66</v>
      </c>
      <c r="D171">
        <v>724563.59</v>
      </c>
      <c r="E171">
        <v>724784.700748099</v>
      </c>
      <c r="F171">
        <v>50</v>
      </c>
      <c r="G171">
        <v>78786.546407448</v>
      </c>
      <c r="H171">
        <v>9.20723580384252</v>
      </c>
      <c r="I171">
        <v>621.610195657</v>
      </c>
      <c r="J171">
        <v>0</v>
      </c>
    </row>
    <row r="172" spans="1:10" ht="12.75">
      <c r="A172" s="1">
        <v>38777</v>
      </c>
      <c r="B172">
        <v>3810.69</v>
      </c>
      <c r="C172">
        <v>837417.18</v>
      </c>
      <c r="D172">
        <v>841227.87</v>
      </c>
      <c r="E172">
        <v>841204.931546091</v>
      </c>
      <c r="F172">
        <v>50</v>
      </c>
      <c r="G172">
        <v>58816.380043516</v>
      </c>
      <c r="H172">
        <v>14.3118349560031</v>
      </c>
      <c r="I172">
        <v>565.392346267</v>
      </c>
      <c r="J172">
        <v>0</v>
      </c>
    </row>
    <row r="173" spans="1:10" ht="12.75">
      <c r="A173" s="1">
        <v>38808</v>
      </c>
      <c r="B173">
        <v>2543.67</v>
      </c>
      <c r="C173">
        <v>887415.43</v>
      </c>
      <c r="D173">
        <v>889959.1</v>
      </c>
      <c r="E173">
        <v>889947.336137597</v>
      </c>
      <c r="F173">
        <v>50</v>
      </c>
      <c r="G173">
        <v>59258.665741568</v>
      </c>
      <c r="H173">
        <v>15.018211717908</v>
      </c>
      <c r="I173">
        <v>11.852090013</v>
      </c>
      <c r="J173">
        <v>0</v>
      </c>
    </row>
    <row r="174" spans="1:10" ht="12.75">
      <c r="A174" s="1">
        <v>38838</v>
      </c>
      <c r="B174">
        <v>3470.97</v>
      </c>
      <c r="C174">
        <v>1053228.04</v>
      </c>
      <c r="D174">
        <v>1056699.01</v>
      </c>
      <c r="E174">
        <v>1076966.32552423</v>
      </c>
      <c r="F174">
        <v>50</v>
      </c>
      <c r="G174">
        <v>75649.273617336</v>
      </c>
      <c r="H174">
        <v>14.2363843358255</v>
      </c>
      <c r="I174">
        <v>5.808418184</v>
      </c>
      <c r="J174">
        <v>0</v>
      </c>
    </row>
    <row r="175" spans="1:10" ht="12.75">
      <c r="A175" s="1">
        <v>38869</v>
      </c>
      <c r="B175">
        <v>3826.62</v>
      </c>
      <c r="C175">
        <v>1362946.37</v>
      </c>
      <c r="D175">
        <v>1366772.99</v>
      </c>
      <c r="E175">
        <v>1366192.8438806</v>
      </c>
      <c r="F175">
        <v>50</v>
      </c>
      <c r="G175">
        <v>216952.644612167</v>
      </c>
      <c r="H175">
        <v>6.29722602995853</v>
      </c>
      <c r="I175">
        <v>6.997039479</v>
      </c>
      <c r="J175">
        <v>0</v>
      </c>
    </row>
    <row r="176" spans="1:10" ht="12.75">
      <c r="A176" s="1">
        <v>38899</v>
      </c>
      <c r="B176">
        <v>4446.36</v>
      </c>
      <c r="C176">
        <v>1654285.44</v>
      </c>
      <c r="D176">
        <v>1658731.8</v>
      </c>
      <c r="E176">
        <v>1658995.93593599</v>
      </c>
      <c r="F176">
        <v>50</v>
      </c>
      <c r="G176">
        <v>174891.737539076</v>
      </c>
      <c r="H176">
        <v>9.48161175216002</v>
      </c>
      <c r="I176">
        <v>-740.381929802</v>
      </c>
      <c r="J176">
        <v>0</v>
      </c>
    </row>
    <row r="177" spans="1:10" ht="12.75">
      <c r="A177" s="1">
        <v>38930</v>
      </c>
      <c r="B177">
        <v>4869</v>
      </c>
      <c r="C177">
        <v>1546912.94</v>
      </c>
      <c r="D177">
        <v>1551781.94</v>
      </c>
      <c r="E177">
        <v>1551237.33050132</v>
      </c>
      <c r="F177">
        <v>50</v>
      </c>
      <c r="G177">
        <v>143551.892415277</v>
      </c>
      <c r="H177">
        <v>10.8063458229935</v>
      </c>
      <c r="I177">
        <v>34.062483323</v>
      </c>
      <c r="J177">
        <v>0</v>
      </c>
    </row>
    <row r="178" spans="1:10" ht="12.75">
      <c r="A178" s="1">
        <v>38961</v>
      </c>
      <c r="B178">
        <v>4113.18</v>
      </c>
      <c r="C178">
        <v>1355649.24</v>
      </c>
      <c r="D178">
        <v>1359762.42</v>
      </c>
      <c r="E178">
        <v>1359323.03025535</v>
      </c>
      <c r="F178">
        <v>50</v>
      </c>
      <c r="G178">
        <v>127523.393946771</v>
      </c>
      <c r="H178">
        <v>10.6594084131188</v>
      </c>
      <c r="I178">
        <v>0.908050328</v>
      </c>
      <c r="J178">
        <v>0</v>
      </c>
    </row>
    <row r="179" spans="1:10" ht="12.75">
      <c r="A179" s="1">
        <v>38991</v>
      </c>
      <c r="B179">
        <v>3851</v>
      </c>
      <c r="C179">
        <v>1279373.41</v>
      </c>
      <c r="D179">
        <v>1283224.41</v>
      </c>
      <c r="E179">
        <v>1282953.33873512</v>
      </c>
      <c r="F179">
        <v>50</v>
      </c>
      <c r="G179">
        <v>132589.670127318</v>
      </c>
      <c r="H179">
        <v>9.67614035276009</v>
      </c>
      <c r="I179">
        <v>2.918742968</v>
      </c>
      <c r="J179">
        <v>0</v>
      </c>
    </row>
    <row r="180" spans="1:10" ht="12.75">
      <c r="A180" s="1">
        <v>39022</v>
      </c>
      <c r="B180">
        <v>3481.54</v>
      </c>
      <c r="C180">
        <v>1212437.16</v>
      </c>
      <c r="D180">
        <v>1215918.7</v>
      </c>
      <c r="E180">
        <v>1215358.92398833</v>
      </c>
      <c r="F180">
        <v>50</v>
      </c>
      <c r="G180">
        <v>143406.89131963</v>
      </c>
      <c r="H180">
        <v>8.47490924378714</v>
      </c>
      <c r="I180">
        <v>1.464879172</v>
      </c>
      <c r="J180">
        <v>0</v>
      </c>
    </row>
    <row r="181" spans="1:10" ht="12.75">
      <c r="A181" s="1">
        <v>39052</v>
      </c>
      <c r="B181">
        <v>3937.31</v>
      </c>
      <c r="C181">
        <v>1166674.98</v>
      </c>
      <c r="D181">
        <v>1170612.29</v>
      </c>
      <c r="E181">
        <v>1179310.03159517</v>
      </c>
      <c r="F181">
        <v>50</v>
      </c>
      <c r="G181">
        <v>121070.279327133</v>
      </c>
      <c r="H181">
        <v>9.74071923578472</v>
      </c>
      <c r="I181">
        <v>1.567128459</v>
      </c>
      <c r="J181">
        <v>0</v>
      </c>
    </row>
    <row r="182" spans="1:10" ht="12.75">
      <c r="A182" s="1">
        <v>39083</v>
      </c>
      <c r="B182">
        <v>3462.17</v>
      </c>
      <c r="C182">
        <v>1122492.35</v>
      </c>
      <c r="D182">
        <v>1125954.52</v>
      </c>
      <c r="E182">
        <v>1127781.92162422</v>
      </c>
      <c r="F182">
        <v>50</v>
      </c>
      <c r="G182">
        <v>138956.164663444</v>
      </c>
      <c r="H182">
        <v>8.79730081948636</v>
      </c>
      <c r="I182">
        <v>94657.259642176</v>
      </c>
      <c r="J182">
        <v>0</v>
      </c>
    </row>
    <row r="183" spans="1:10" ht="12.75">
      <c r="A183" s="1">
        <v>39114</v>
      </c>
      <c r="B183">
        <v>3223.62</v>
      </c>
      <c r="C183">
        <v>1177435.94</v>
      </c>
      <c r="D183">
        <v>1180659.56</v>
      </c>
      <c r="E183">
        <v>1182067.06694034</v>
      </c>
      <c r="F183">
        <v>50</v>
      </c>
      <c r="G183">
        <v>169805.847238122</v>
      </c>
      <c r="H183">
        <v>6.96129071034114</v>
      </c>
      <c r="I183">
        <v>0.8</v>
      </c>
      <c r="J183">
        <v>0</v>
      </c>
    </row>
    <row r="184" spans="1:10" ht="12.75">
      <c r="A184" s="1">
        <v>39142</v>
      </c>
      <c r="B184">
        <v>4850.35</v>
      </c>
      <c r="C184">
        <v>1365822.47</v>
      </c>
      <c r="D184">
        <v>1370672.82</v>
      </c>
      <c r="E184">
        <v>1371621.43267945</v>
      </c>
      <c r="F184">
        <v>50</v>
      </c>
      <c r="G184">
        <v>173046.653806721</v>
      </c>
      <c r="H184">
        <v>7.9416992642171</v>
      </c>
      <c r="I184">
        <v>2663.05053261</v>
      </c>
      <c r="J184">
        <v>0</v>
      </c>
    </row>
    <row r="185" spans="1:10" ht="12.75">
      <c r="A185" s="1">
        <v>39173</v>
      </c>
      <c r="B185">
        <v>4666.46</v>
      </c>
      <c r="C185">
        <v>1123324.17</v>
      </c>
      <c r="D185">
        <v>1127990.63</v>
      </c>
      <c r="E185">
        <v>1128591.11712277</v>
      </c>
      <c r="F185">
        <v>50</v>
      </c>
      <c r="G185">
        <v>131346.938489974</v>
      </c>
      <c r="H185">
        <v>8.5918818167259</v>
      </c>
      <c r="I185">
        <v>-73.744628154</v>
      </c>
      <c r="J185">
        <v>0</v>
      </c>
    </row>
    <row r="186" spans="1:10" ht="12.75">
      <c r="A186" s="1">
        <v>39203</v>
      </c>
      <c r="B186">
        <v>5064.35</v>
      </c>
      <c r="C186">
        <v>1260407.98</v>
      </c>
      <c r="D186">
        <v>1265472.33</v>
      </c>
      <c r="E186">
        <v>1265499.77082275</v>
      </c>
      <c r="F186">
        <v>50</v>
      </c>
      <c r="G186">
        <v>102094.664310295</v>
      </c>
      <c r="H186">
        <v>12.3953741301947</v>
      </c>
      <c r="I186">
        <v>1.79</v>
      </c>
      <c r="J186">
        <v>0</v>
      </c>
    </row>
    <row r="187" spans="1:10" ht="12.75">
      <c r="A187" s="1">
        <v>39234</v>
      </c>
      <c r="B187">
        <v>4394.79</v>
      </c>
      <c r="C187">
        <v>1295503</v>
      </c>
      <c r="D187">
        <v>1299897.79</v>
      </c>
      <c r="E187">
        <v>1300179.87303971</v>
      </c>
      <c r="F187">
        <v>50</v>
      </c>
      <c r="G187">
        <v>90054.351022896</v>
      </c>
      <c r="H187">
        <v>14.4415598259412</v>
      </c>
      <c r="I187">
        <v>345.42484375</v>
      </c>
      <c r="J187">
        <v>0</v>
      </c>
    </row>
    <row r="188" spans="1:10" ht="12.75">
      <c r="A188" s="1">
        <v>39264</v>
      </c>
      <c r="B188">
        <v>4218.3</v>
      </c>
      <c r="C188">
        <v>1362355.29</v>
      </c>
      <c r="D188">
        <v>1366573.59</v>
      </c>
      <c r="E188">
        <v>1367401.13363186</v>
      </c>
      <c r="F188">
        <v>50</v>
      </c>
      <c r="G188">
        <v>91384.163440066</v>
      </c>
      <c r="H188">
        <v>14.9694271679908</v>
      </c>
      <c r="I188">
        <v>567.445291974</v>
      </c>
      <c r="J188">
        <v>0</v>
      </c>
    </row>
    <row r="189" spans="1:10" ht="12.75">
      <c r="A189" s="1">
        <v>39295</v>
      </c>
      <c r="B189">
        <v>3952.86</v>
      </c>
      <c r="C189">
        <v>1146517.14</v>
      </c>
      <c r="D189">
        <v>1150470</v>
      </c>
      <c r="E189">
        <v>1149640.07536228</v>
      </c>
      <c r="F189">
        <v>50</v>
      </c>
      <c r="G189">
        <v>127852.366466905</v>
      </c>
      <c r="H189">
        <v>8.99463374816537</v>
      </c>
      <c r="I189">
        <v>345.13484375</v>
      </c>
      <c r="J189">
        <v>0</v>
      </c>
    </row>
    <row r="190" spans="1:10" ht="12.75">
      <c r="A190" s="1">
        <v>39326</v>
      </c>
      <c r="B190">
        <v>4265.25</v>
      </c>
      <c r="C190">
        <v>1544710.79</v>
      </c>
      <c r="D190">
        <v>1548976.04</v>
      </c>
      <c r="E190">
        <v>1549201.03043071</v>
      </c>
      <c r="F190">
        <v>50</v>
      </c>
      <c r="G190">
        <v>81283.674842797</v>
      </c>
      <c r="H190">
        <v>19.0634355332887</v>
      </c>
      <c r="I190">
        <v>345.06484375</v>
      </c>
      <c r="J190">
        <v>0</v>
      </c>
    </row>
    <row r="191" spans="1:10" ht="12.75">
      <c r="A191" s="1">
        <v>39356</v>
      </c>
      <c r="B191">
        <v>1917.12</v>
      </c>
      <c r="C191">
        <v>1874264.07</v>
      </c>
      <c r="D191">
        <v>1876181.19</v>
      </c>
      <c r="E191">
        <v>1876181.23837659</v>
      </c>
      <c r="F191">
        <v>50</v>
      </c>
      <c r="G191">
        <v>82970.076520347</v>
      </c>
      <c r="H191">
        <v>22.9691400975128</v>
      </c>
      <c r="I191">
        <v>29570.073120617</v>
      </c>
      <c r="J191">
        <v>0</v>
      </c>
    </row>
    <row r="192" spans="1:10" ht="12.75">
      <c r="A192" s="1">
        <v>39387</v>
      </c>
      <c r="B192">
        <v>5811.78</v>
      </c>
      <c r="C192">
        <v>2264369.08</v>
      </c>
      <c r="D192">
        <v>2270180.86</v>
      </c>
      <c r="E192">
        <v>2270181.29092755</v>
      </c>
      <c r="F192">
        <v>50</v>
      </c>
      <c r="G192">
        <v>91569.29507899</v>
      </c>
      <c r="H192">
        <v>24.8060878553522</v>
      </c>
      <c r="I192">
        <v>1294.687654554</v>
      </c>
      <c r="J192">
        <v>0</v>
      </c>
    </row>
    <row r="193" spans="1:10" ht="12.75">
      <c r="A193" s="1">
        <v>39417</v>
      </c>
      <c r="B193">
        <v>4209.32</v>
      </c>
      <c r="C193">
        <v>2207548.81</v>
      </c>
      <c r="D193">
        <v>2211758.13</v>
      </c>
      <c r="E193">
        <v>2211758.39694224</v>
      </c>
      <c r="F193">
        <v>50</v>
      </c>
      <c r="G193">
        <v>115144.408814136</v>
      </c>
      <c r="H193">
        <v>19.2085609689692</v>
      </c>
      <c r="I193">
        <v>0</v>
      </c>
      <c r="J193">
        <v>0</v>
      </c>
    </row>
    <row r="194" spans="1:10" ht="12.75">
      <c r="A194" s="1">
        <v>39448</v>
      </c>
      <c r="B194">
        <v>8246.05</v>
      </c>
      <c r="C194">
        <v>2248722.87</v>
      </c>
      <c r="D194">
        <v>2256968.92</v>
      </c>
      <c r="E194">
        <v>2256968.49972888</v>
      </c>
      <c r="F194">
        <v>50</v>
      </c>
      <c r="G194">
        <v>117229.813684619</v>
      </c>
      <c r="H194">
        <v>19.2525128957447</v>
      </c>
      <c r="I194">
        <v>0</v>
      </c>
      <c r="J194">
        <v>0</v>
      </c>
    </row>
    <row r="195" spans="1:10" ht="12.75">
      <c r="A195" s="1">
        <v>39479</v>
      </c>
      <c r="B195">
        <v>4405.48</v>
      </c>
      <c r="C195">
        <v>1859321.83</v>
      </c>
      <c r="D195">
        <v>1863727.31</v>
      </c>
      <c r="E195">
        <v>1863727.20955852</v>
      </c>
      <c r="F195">
        <v>50</v>
      </c>
      <c r="G195">
        <v>119218.84477221</v>
      </c>
      <c r="H195">
        <v>15.6328290474851</v>
      </c>
      <c r="I195">
        <v>0.610004104</v>
      </c>
      <c r="J195">
        <v>0</v>
      </c>
    </row>
    <row r="196" spans="1:10" ht="12.75">
      <c r="A196" s="1">
        <v>39508</v>
      </c>
      <c r="B196">
        <v>3699.23</v>
      </c>
      <c r="C196">
        <v>1434480.16</v>
      </c>
      <c r="D196">
        <v>1438179.39</v>
      </c>
      <c r="E196">
        <v>1438179.33505099</v>
      </c>
      <c r="F196">
        <v>50</v>
      </c>
      <c r="G196">
        <v>101108.136171686</v>
      </c>
      <c r="H196">
        <v>14.2470090663045</v>
      </c>
      <c r="I196">
        <v>2309.197664168</v>
      </c>
      <c r="J196">
        <v>0</v>
      </c>
    </row>
    <row r="197" ht="12.75">
      <c r="A197" s="1"/>
    </row>
    <row r="198" spans="1:7" ht="12.75">
      <c r="A198" s="1"/>
      <c r="D198" s="28">
        <f>SUM(D146:D197)</f>
        <v>62679576.02000002</v>
      </c>
      <c r="G198" s="78">
        <f>SUM(G146:G197)</f>
        <v>6445045.842253713</v>
      </c>
    </row>
    <row r="199" spans="4:7" ht="12.75">
      <c r="D199" s="28">
        <f>+Z147+Z148+Z149+Z150+Z151</f>
        <v>62679576.019999996</v>
      </c>
      <c r="G199" s="78">
        <f>+Z156+Z157+Z158+Z159+Z160</f>
        <v>6445045.842253712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W568"/>
  <sheetViews>
    <sheetView workbookViewId="0" topLeftCell="A9">
      <selection activeCell="C52" sqref="C52:C55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3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136.23</v>
      </c>
    </row>
    <row r="9" spans="1:3" ht="12.75">
      <c r="A9" s="9">
        <v>38200</v>
      </c>
      <c r="B9">
        <v>44.32</v>
      </c>
      <c r="C9">
        <v>5.450554545454546</v>
      </c>
    </row>
    <row r="10" spans="1:7" ht="14.25">
      <c r="A10" s="9">
        <v>38231</v>
      </c>
      <c r="B10">
        <v>45.81</v>
      </c>
      <c r="C10">
        <v>5.083171428571429</v>
      </c>
      <c r="G10" s="39" t="s">
        <v>75</v>
      </c>
    </row>
    <row r="11" spans="1:3" ht="12.75">
      <c r="A11" s="9">
        <v>38261</v>
      </c>
      <c r="B11">
        <v>53.46</v>
      </c>
      <c r="C11">
        <v>6.339204761904762</v>
      </c>
    </row>
    <row r="12" spans="1:19" ht="12.75">
      <c r="A12" s="9">
        <v>38292</v>
      </c>
      <c r="B12">
        <v>47.33</v>
      </c>
      <c r="C12">
        <v>6.148065000000001</v>
      </c>
      <c r="H12" s="9" t="s">
        <v>23</v>
      </c>
      <c r="I12" s="9" t="s">
        <v>24</v>
      </c>
      <c r="J12" s="9" t="s">
        <v>25</v>
      </c>
      <c r="K12" s="9" t="s">
        <v>26</v>
      </c>
      <c r="L12" s="9" t="s">
        <v>27</v>
      </c>
      <c r="M12" s="9" t="s">
        <v>28</v>
      </c>
      <c r="N12" s="9" t="s">
        <v>29</v>
      </c>
      <c r="O12" s="9" t="s">
        <v>30</v>
      </c>
      <c r="P12" s="9" t="s">
        <v>31</v>
      </c>
      <c r="Q12" s="9" t="s">
        <v>32</v>
      </c>
      <c r="R12" s="9" t="s">
        <v>33</v>
      </c>
      <c r="S12" s="9" t="s">
        <v>34</v>
      </c>
    </row>
    <row r="13" spans="1:19" ht="12.75">
      <c r="A13" s="9">
        <v>38322</v>
      </c>
      <c r="B13">
        <v>42.28</v>
      </c>
      <c r="C13">
        <v>6.6166380952380965</v>
      </c>
      <c r="G13">
        <v>2004</v>
      </c>
      <c r="H13">
        <v>6.1581111111111095</v>
      </c>
      <c r="I13">
        <v>5.398210526315789</v>
      </c>
      <c r="J13">
        <v>5.378356521739129</v>
      </c>
      <c r="K13">
        <v>5.700404761904762</v>
      </c>
      <c r="L13">
        <v>6.300035000000001</v>
      </c>
      <c r="M13">
        <v>6.291580952380953</v>
      </c>
      <c r="N13">
        <v>5.932457142857144</v>
      </c>
      <c r="O13">
        <v>5.450554545454546</v>
      </c>
      <c r="P13">
        <v>5.083171428571429</v>
      </c>
      <c r="Q13">
        <v>6.339204761904762</v>
      </c>
      <c r="R13">
        <v>6.148065000000001</v>
      </c>
      <c r="S13">
        <v>6.6166380952380965</v>
      </c>
    </row>
    <row r="14" spans="1:19" ht="12.75">
      <c r="A14" s="9">
        <v>38353</v>
      </c>
      <c r="B14">
        <v>46.02</v>
      </c>
      <c r="C14">
        <v>6.143095000000001</v>
      </c>
      <c r="G14">
        <v>2005</v>
      </c>
      <c r="H14">
        <v>6.143095000000001</v>
      </c>
      <c r="I14">
        <v>6.112431578947368</v>
      </c>
      <c r="J14">
        <v>6.922849999999998</v>
      </c>
      <c r="K14">
        <v>7.200442857142858</v>
      </c>
      <c r="L14">
        <v>6.488004761904762</v>
      </c>
      <c r="M14">
        <v>7.150722727272727</v>
      </c>
      <c r="N14">
        <v>7.591005</v>
      </c>
      <c r="O14">
        <v>9.294718181818183</v>
      </c>
      <c r="P14">
        <v>11.98226470588235</v>
      </c>
      <c r="Q14">
        <v>13.50150625</v>
      </c>
      <c r="R14">
        <v>10.327074999999999</v>
      </c>
      <c r="S14">
        <v>13.051904761904764</v>
      </c>
    </row>
    <row r="15" spans="1:19" ht="12.75">
      <c r="A15" s="9">
        <v>38384</v>
      </c>
      <c r="B15">
        <v>46.94</v>
      </c>
      <c r="C15">
        <v>6.112431578947368</v>
      </c>
      <c r="G15">
        <v>2006</v>
      </c>
      <c r="H15">
        <v>8.678</v>
      </c>
      <c r="I15">
        <v>7.533157894736842</v>
      </c>
      <c r="J15">
        <v>6.87</v>
      </c>
      <c r="K15">
        <v>7.15</v>
      </c>
      <c r="L15">
        <v>6.24</v>
      </c>
      <c r="M15">
        <v>6.2</v>
      </c>
      <c r="N15">
        <v>6.17</v>
      </c>
      <c r="O15">
        <v>7.11</v>
      </c>
      <c r="P15">
        <v>4.9</v>
      </c>
      <c r="Q15">
        <v>5.87</v>
      </c>
      <c r="R15">
        <v>7.4</v>
      </c>
      <c r="S15">
        <v>6.73</v>
      </c>
    </row>
    <row r="16" spans="1:19" ht="12.75">
      <c r="A16" s="9">
        <v>38412</v>
      </c>
      <c r="B16">
        <v>53.42</v>
      </c>
      <c r="C16">
        <v>6.922849999999998</v>
      </c>
      <c r="G16">
        <v>2007</v>
      </c>
      <c r="H16">
        <v>6.6</v>
      </c>
      <c r="I16">
        <v>8.25</v>
      </c>
      <c r="J16">
        <v>7.11</v>
      </c>
      <c r="K16">
        <v>7.6</v>
      </c>
      <c r="L16">
        <v>7.64</v>
      </c>
      <c r="M16">
        <v>7.35</v>
      </c>
      <c r="N16">
        <v>6.22</v>
      </c>
      <c r="O16">
        <v>6.23</v>
      </c>
      <c r="P16">
        <v>6.02</v>
      </c>
      <c r="Q16">
        <v>6.74</v>
      </c>
      <c r="R16">
        <v>7.13</v>
      </c>
      <c r="S16">
        <v>7.11</v>
      </c>
    </row>
    <row r="17" spans="1:13" ht="12.75">
      <c r="A17" s="9">
        <v>38443</v>
      </c>
      <c r="B17">
        <v>52.46</v>
      </c>
      <c r="C17">
        <v>7.200442857142858</v>
      </c>
      <c r="G17">
        <v>2008</v>
      </c>
      <c r="H17">
        <v>7.99</v>
      </c>
      <c r="I17">
        <v>8.55</v>
      </c>
      <c r="J17">
        <v>9.45</v>
      </c>
      <c r="K17">
        <v>10.18</v>
      </c>
      <c r="L17">
        <v>11.27</v>
      </c>
      <c r="M17">
        <v>12.56</v>
      </c>
    </row>
    <row r="18" spans="1:3" ht="12.75">
      <c r="A18" s="9">
        <v>38473</v>
      </c>
      <c r="B18">
        <v>49.59</v>
      </c>
      <c r="C18">
        <v>6.488004761904762</v>
      </c>
    </row>
    <row r="19" spans="1:3" ht="12.75">
      <c r="A19" s="9">
        <v>38504</v>
      </c>
      <c r="B19">
        <v>55.94</v>
      </c>
      <c r="C19">
        <v>7.150722727272727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4" ht="12.75">
      <c r="A34" s="9">
        <v>38961</v>
      </c>
      <c r="B34" s="56">
        <v>63.52</v>
      </c>
      <c r="C34">
        <v>4.9</v>
      </c>
      <c r="D34" s="57"/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3" ht="12.75">
      <c r="A49" s="9">
        <v>39417</v>
      </c>
      <c r="B49" s="56">
        <v>95.04</v>
      </c>
      <c r="C49">
        <v>7.11</v>
      </c>
    </row>
    <row r="50" spans="1:4" ht="12.75">
      <c r="A50" s="9">
        <v>39448</v>
      </c>
      <c r="B50" s="56">
        <v>95.38</v>
      </c>
      <c r="C50">
        <v>7.99</v>
      </c>
      <c r="D50" s="57"/>
    </row>
    <row r="51" spans="1:4" ht="12.75">
      <c r="A51" s="9">
        <v>39479</v>
      </c>
      <c r="B51" s="56">
        <v>98.17</v>
      </c>
      <c r="C51">
        <v>8.55</v>
      </c>
      <c r="D51" s="57"/>
    </row>
    <row r="52" spans="1:3" ht="12.75">
      <c r="A52" s="9">
        <v>39508</v>
      </c>
      <c r="B52" s="56">
        <v>107.05</v>
      </c>
      <c r="C52">
        <v>9.45</v>
      </c>
    </row>
    <row r="53" spans="1:4" ht="12.75">
      <c r="A53" s="9">
        <v>39539</v>
      </c>
      <c r="B53" s="56">
        <v>114.8</v>
      </c>
      <c r="C53">
        <v>10.18</v>
      </c>
      <c r="D53" s="57"/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136.23</v>
      </c>
      <c r="C55">
        <v>12.56</v>
      </c>
      <c r="D55" s="86" t="s">
        <v>156</v>
      </c>
    </row>
    <row r="57" ht="14.25">
      <c r="A57" s="11" t="s">
        <v>4</v>
      </c>
    </row>
    <row r="58" ht="14.25">
      <c r="A58" s="11" t="s">
        <v>5</v>
      </c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4" ht="12.75" outlineLevel="2"/>
    <row r="65" ht="12.75" outlineLevel="2"/>
    <row r="66" ht="12.75" outlineLevel="2"/>
    <row r="67" spans="14:23" ht="21.75" outlineLevel="2" thickBot="1">
      <c r="N67" s="35" t="s">
        <v>40</v>
      </c>
      <c r="O67" s="35" t="s">
        <v>41</v>
      </c>
      <c r="P67" s="35" t="s">
        <v>42</v>
      </c>
      <c r="Q67" s="35" t="s">
        <v>13</v>
      </c>
      <c r="R67" s="35" t="s">
        <v>43</v>
      </c>
      <c r="S67" s="35" t="s">
        <v>44</v>
      </c>
      <c r="T67" s="35" t="s">
        <v>45</v>
      </c>
      <c r="U67" s="35" t="s">
        <v>46</v>
      </c>
      <c r="V67" s="35" t="s">
        <v>47</v>
      </c>
      <c r="W67" s="35" t="s">
        <v>48</v>
      </c>
    </row>
    <row r="68" spans="14:23" ht="12.75" outlineLevel="2">
      <c r="N68" s="29">
        <v>37991</v>
      </c>
      <c r="O68" s="29">
        <v>37992</v>
      </c>
      <c r="P68" s="29">
        <v>37992</v>
      </c>
      <c r="Q68" s="37">
        <v>37987</v>
      </c>
      <c r="R68" s="30">
        <v>6.41</v>
      </c>
      <c r="S68" s="30">
        <v>6.2</v>
      </c>
      <c r="T68" s="30">
        <v>6.279</v>
      </c>
      <c r="U68" s="31">
        <v>626500</v>
      </c>
      <c r="V68" s="30">
        <v>86</v>
      </c>
      <c r="W68" s="30">
        <v>36</v>
      </c>
    </row>
    <row r="69" spans="14:23" ht="12.75" outlineLevel="2">
      <c r="N69" s="32">
        <v>37992</v>
      </c>
      <c r="O69" s="32">
        <v>37993</v>
      </c>
      <c r="P69" s="32">
        <v>37993</v>
      </c>
      <c r="Q69" s="37">
        <v>37987</v>
      </c>
      <c r="R69" s="33">
        <v>7.25</v>
      </c>
      <c r="S69" s="33">
        <v>6.78</v>
      </c>
      <c r="T69" s="33">
        <v>7.0414</v>
      </c>
      <c r="U69" s="34">
        <v>695100</v>
      </c>
      <c r="V69" s="33">
        <v>81</v>
      </c>
      <c r="W69" s="33">
        <v>35</v>
      </c>
    </row>
    <row r="70" spans="14:23" ht="12.75" outlineLevel="2">
      <c r="N70" s="29">
        <v>37993</v>
      </c>
      <c r="O70" s="29">
        <v>37994</v>
      </c>
      <c r="P70" s="29">
        <v>37994</v>
      </c>
      <c r="Q70" s="37">
        <v>37987</v>
      </c>
      <c r="R70" s="30">
        <v>6.77</v>
      </c>
      <c r="S70" s="30">
        <v>6.41</v>
      </c>
      <c r="T70" s="30">
        <v>6.6051</v>
      </c>
      <c r="U70" s="31">
        <v>782600</v>
      </c>
      <c r="V70" s="30">
        <v>90</v>
      </c>
      <c r="W70" s="30">
        <v>34</v>
      </c>
    </row>
    <row r="71" spans="14:23" ht="12.75" outlineLevel="2">
      <c r="N71" s="32">
        <v>37994</v>
      </c>
      <c r="O71" s="32">
        <v>37995</v>
      </c>
      <c r="P71" s="32">
        <v>37995</v>
      </c>
      <c r="Q71" s="37">
        <v>37987</v>
      </c>
      <c r="R71" s="33">
        <v>6.515</v>
      </c>
      <c r="S71" s="33">
        <v>6.3</v>
      </c>
      <c r="T71" s="33">
        <v>6.4051</v>
      </c>
      <c r="U71" s="34">
        <v>675700</v>
      </c>
      <c r="V71" s="33">
        <v>67</v>
      </c>
      <c r="W71" s="33">
        <v>27</v>
      </c>
    </row>
    <row r="72" spans="14:23" ht="12.75" outlineLevel="2">
      <c r="N72" s="29">
        <v>37995</v>
      </c>
      <c r="O72" s="29">
        <v>37996</v>
      </c>
      <c r="P72" s="29">
        <v>37998</v>
      </c>
      <c r="Q72" s="37">
        <v>37987</v>
      </c>
      <c r="R72" s="30">
        <v>7.2</v>
      </c>
      <c r="S72" s="30">
        <v>6.8</v>
      </c>
      <c r="T72" s="30">
        <v>6.9051</v>
      </c>
      <c r="U72" s="31">
        <v>617400</v>
      </c>
      <c r="V72" s="30">
        <v>84</v>
      </c>
      <c r="W72" s="30">
        <v>38</v>
      </c>
    </row>
    <row r="73" spans="14:23" ht="12.75" outlineLevel="1">
      <c r="N73" s="32">
        <v>37998</v>
      </c>
      <c r="O73" s="32">
        <v>37999</v>
      </c>
      <c r="P73" s="32">
        <v>37999</v>
      </c>
      <c r="Q73" s="37">
        <v>37987</v>
      </c>
      <c r="R73" s="33">
        <v>6.55</v>
      </c>
      <c r="S73" s="33">
        <v>6.15</v>
      </c>
      <c r="T73" s="33">
        <v>6.2907</v>
      </c>
      <c r="U73" s="34">
        <v>660900</v>
      </c>
      <c r="V73" s="33">
        <v>81</v>
      </c>
      <c r="W73" s="33">
        <v>34</v>
      </c>
    </row>
    <row r="74" spans="14:23" ht="12.75" outlineLevel="2">
      <c r="N74" s="29">
        <v>37999</v>
      </c>
      <c r="O74" s="29">
        <v>38000</v>
      </c>
      <c r="P74" s="29">
        <v>38000</v>
      </c>
      <c r="Q74" s="37">
        <v>37987</v>
      </c>
      <c r="R74" s="30">
        <v>6.35</v>
      </c>
      <c r="S74" s="30">
        <v>6.145</v>
      </c>
      <c r="T74" s="30">
        <v>6.2587</v>
      </c>
      <c r="U74" s="31">
        <v>816400</v>
      </c>
      <c r="V74" s="30">
        <v>100</v>
      </c>
      <c r="W74" s="30">
        <v>33</v>
      </c>
    </row>
    <row r="75" spans="14:23" ht="12.75" outlineLevel="2">
      <c r="N75" s="32">
        <v>38000</v>
      </c>
      <c r="O75" s="32">
        <v>38001</v>
      </c>
      <c r="P75" s="32">
        <v>38001</v>
      </c>
      <c r="Q75" s="37">
        <v>37987</v>
      </c>
      <c r="R75" s="33">
        <v>6.06</v>
      </c>
      <c r="S75" s="33">
        <v>5.57</v>
      </c>
      <c r="T75" s="33">
        <v>5.7319</v>
      </c>
      <c r="U75" s="34">
        <v>684400</v>
      </c>
      <c r="V75" s="33">
        <v>87</v>
      </c>
      <c r="W75" s="33">
        <v>32</v>
      </c>
    </row>
    <row r="76" spans="14:23" ht="12.75" outlineLevel="2">
      <c r="N76" s="29">
        <v>38001</v>
      </c>
      <c r="O76" s="29">
        <v>38002</v>
      </c>
      <c r="P76" s="29">
        <v>38002</v>
      </c>
      <c r="Q76" s="37">
        <v>37987</v>
      </c>
      <c r="R76" s="30">
        <v>6.2</v>
      </c>
      <c r="S76" s="30">
        <v>5.595</v>
      </c>
      <c r="T76" s="30">
        <v>6.0196</v>
      </c>
      <c r="U76" s="31">
        <v>762700</v>
      </c>
      <c r="V76" s="30">
        <v>100</v>
      </c>
      <c r="W76" s="30">
        <v>35</v>
      </c>
    </row>
    <row r="77" spans="14:23" ht="12.75" outlineLevel="2">
      <c r="N77" s="32">
        <v>38002</v>
      </c>
      <c r="O77" s="32">
        <v>38003</v>
      </c>
      <c r="P77" s="32">
        <v>38006</v>
      </c>
      <c r="Q77" s="37">
        <v>37987</v>
      </c>
      <c r="R77" s="33">
        <v>5.72</v>
      </c>
      <c r="S77" s="33">
        <v>5.3</v>
      </c>
      <c r="T77" s="33">
        <v>5.4312</v>
      </c>
      <c r="U77" s="34">
        <v>647600</v>
      </c>
      <c r="V77" s="33">
        <v>83</v>
      </c>
      <c r="W77" s="33">
        <v>31</v>
      </c>
    </row>
    <row r="78" spans="14:23" ht="12.75" outlineLevel="2">
      <c r="N78" s="29">
        <v>38006</v>
      </c>
      <c r="O78" s="29">
        <v>38007</v>
      </c>
      <c r="P78" s="29">
        <v>38007</v>
      </c>
      <c r="Q78" s="37">
        <v>37987</v>
      </c>
      <c r="R78" s="30">
        <v>6.19</v>
      </c>
      <c r="S78" s="30">
        <v>6</v>
      </c>
      <c r="T78" s="30">
        <v>6.1499</v>
      </c>
      <c r="U78" s="31">
        <v>695500</v>
      </c>
      <c r="V78" s="30">
        <v>90</v>
      </c>
      <c r="W78" s="30">
        <v>33</v>
      </c>
    </row>
    <row r="79" spans="14:23" ht="12.75" outlineLevel="2">
      <c r="N79" s="32">
        <v>38007</v>
      </c>
      <c r="O79" s="32">
        <v>38008</v>
      </c>
      <c r="P79" s="32">
        <v>38008</v>
      </c>
      <c r="Q79" s="37">
        <v>37987</v>
      </c>
      <c r="R79" s="33">
        <v>6.3275</v>
      </c>
      <c r="S79" s="33">
        <v>6.14</v>
      </c>
      <c r="T79" s="33">
        <v>6.2573</v>
      </c>
      <c r="U79" s="34">
        <v>656700</v>
      </c>
      <c r="V79" s="33">
        <v>81</v>
      </c>
      <c r="W79" s="33">
        <v>26</v>
      </c>
    </row>
    <row r="80" spans="14:23" ht="12.75" outlineLevel="2">
      <c r="N80" s="29">
        <v>38008</v>
      </c>
      <c r="O80" s="29">
        <v>38009</v>
      </c>
      <c r="P80" s="29">
        <v>38009</v>
      </c>
      <c r="Q80" s="37">
        <v>37987</v>
      </c>
      <c r="R80" s="30">
        <v>6.215</v>
      </c>
      <c r="S80" s="30">
        <v>5.61</v>
      </c>
      <c r="T80" s="30">
        <v>6.0345</v>
      </c>
      <c r="U80" s="31">
        <v>679800</v>
      </c>
      <c r="V80" s="30">
        <v>77</v>
      </c>
      <c r="W80" s="30">
        <v>29</v>
      </c>
    </row>
    <row r="81" spans="14:23" ht="12.75" outlineLevel="2">
      <c r="N81" s="32">
        <v>38009</v>
      </c>
      <c r="O81" s="32">
        <v>38010</v>
      </c>
      <c r="P81" s="32">
        <v>38012</v>
      </c>
      <c r="Q81" s="37">
        <v>37987</v>
      </c>
      <c r="R81" s="33">
        <v>5.97</v>
      </c>
      <c r="S81" s="33">
        <v>5.75</v>
      </c>
      <c r="T81" s="33">
        <v>5.8236</v>
      </c>
      <c r="U81" s="34">
        <v>777100</v>
      </c>
      <c r="V81" s="33">
        <v>103</v>
      </c>
      <c r="W81" s="33">
        <v>31</v>
      </c>
    </row>
    <row r="82" spans="14:23" ht="12.75" outlineLevel="2">
      <c r="N82" s="29">
        <v>38012</v>
      </c>
      <c r="O82" s="29">
        <v>38013</v>
      </c>
      <c r="P82" s="29">
        <v>38013</v>
      </c>
      <c r="Q82" s="37">
        <v>37987</v>
      </c>
      <c r="R82" s="30">
        <v>5.77</v>
      </c>
      <c r="S82" s="30">
        <v>5.605</v>
      </c>
      <c r="T82" s="30">
        <v>5.7047</v>
      </c>
      <c r="U82" s="31">
        <v>736500</v>
      </c>
      <c r="V82" s="30">
        <v>86</v>
      </c>
      <c r="W82" s="30">
        <v>30</v>
      </c>
    </row>
    <row r="83" spans="14:23" ht="12.75" outlineLevel="2">
      <c r="N83" s="32">
        <v>38013</v>
      </c>
      <c r="O83" s="32">
        <v>38014</v>
      </c>
      <c r="P83" s="32">
        <v>38014</v>
      </c>
      <c r="Q83" s="37">
        <v>37987</v>
      </c>
      <c r="R83" s="33">
        <v>5.96</v>
      </c>
      <c r="S83" s="33">
        <v>5.765</v>
      </c>
      <c r="T83" s="33">
        <v>5.8731</v>
      </c>
      <c r="U83" s="34">
        <v>712400</v>
      </c>
      <c r="V83" s="33">
        <v>86</v>
      </c>
      <c r="W83" s="33">
        <v>30</v>
      </c>
    </row>
    <row r="84" spans="14:23" ht="12.75" outlineLevel="2">
      <c r="N84" s="29">
        <v>38014</v>
      </c>
      <c r="O84" s="29">
        <v>38015</v>
      </c>
      <c r="P84" s="29">
        <v>38015</v>
      </c>
      <c r="Q84" s="37">
        <v>37987</v>
      </c>
      <c r="R84" s="30">
        <v>6.1575</v>
      </c>
      <c r="S84" s="30">
        <v>5.81</v>
      </c>
      <c r="T84" s="30">
        <v>6.0413</v>
      </c>
      <c r="U84" s="31">
        <v>575100</v>
      </c>
      <c r="V84" s="30">
        <v>74</v>
      </c>
      <c r="W84" s="30">
        <v>32</v>
      </c>
    </row>
    <row r="85" spans="14:23" ht="12.75" outlineLevel="2">
      <c r="N85" s="32">
        <v>38015</v>
      </c>
      <c r="O85" s="32">
        <v>38016</v>
      </c>
      <c r="P85" s="32">
        <v>38017</v>
      </c>
      <c r="Q85" s="37">
        <v>37987</v>
      </c>
      <c r="R85" s="33">
        <v>6.1</v>
      </c>
      <c r="S85" s="33">
        <v>5.93</v>
      </c>
      <c r="T85" s="33">
        <v>5.9938</v>
      </c>
      <c r="U85" s="34">
        <v>675000</v>
      </c>
      <c r="V85" s="33">
        <v>86</v>
      </c>
      <c r="W85" s="33">
        <v>30</v>
      </c>
    </row>
    <row r="86" spans="14:23" ht="18.75" outlineLevel="2">
      <c r="N86" s="32"/>
      <c r="O86" s="32"/>
      <c r="P86" s="32"/>
      <c r="Q86" s="36" t="s">
        <v>50</v>
      </c>
      <c r="R86" s="33"/>
      <c r="S86" s="33"/>
      <c r="T86" s="33">
        <f>SUBTOTAL(1,T68:T85)</f>
        <v>6.1581111111111095</v>
      </c>
      <c r="U86" s="34"/>
      <c r="V86" s="33"/>
      <c r="W86" s="33"/>
    </row>
    <row r="87" spans="14:23" ht="12.75" outlineLevel="2">
      <c r="N87" s="29">
        <v>38016</v>
      </c>
      <c r="O87" s="29">
        <v>38018</v>
      </c>
      <c r="P87" s="29">
        <v>38019</v>
      </c>
      <c r="Q87" s="37">
        <v>38018</v>
      </c>
      <c r="R87" s="30">
        <v>5.91</v>
      </c>
      <c r="S87" s="30">
        <v>5.63</v>
      </c>
      <c r="T87" s="30">
        <v>5.7969</v>
      </c>
      <c r="U87" s="31">
        <v>948100</v>
      </c>
      <c r="V87" s="30">
        <v>109</v>
      </c>
      <c r="W87" s="30">
        <v>33</v>
      </c>
    </row>
    <row r="88" spans="14:23" ht="12.75" outlineLevel="2">
      <c r="N88" s="32">
        <v>38019</v>
      </c>
      <c r="O88" s="32">
        <v>38020</v>
      </c>
      <c r="P88" s="32">
        <v>38020</v>
      </c>
      <c r="Q88" s="37">
        <v>38018</v>
      </c>
      <c r="R88" s="33">
        <v>5.57</v>
      </c>
      <c r="S88" s="33">
        <v>5.49</v>
      </c>
      <c r="T88" s="33">
        <v>5.5118</v>
      </c>
      <c r="U88" s="34">
        <v>616800</v>
      </c>
      <c r="V88" s="33">
        <v>77</v>
      </c>
      <c r="W88" s="33">
        <v>33</v>
      </c>
    </row>
    <row r="89" spans="14:23" ht="12.75" outlineLevel="2">
      <c r="N89" s="29">
        <v>38020</v>
      </c>
      <c r="O89" s="29">
        <v>38021</v>
      </c>
      <c r="P89" s="29">
        <v>38021</v>
      </c>
      <c r="Q89" s="37">
        <v>38018</v>
      </c>
      <c r="R89" s="30">
        <v>5.76</v>
      </c>
      <c r="S89" s="30">
        <v>5.64</v>
      </c>
      <c r="T89" s="30">
        <v>5.6906</v>
      </c>
      <c r="U89" s="31">
        <v>875500</v>
      </c>
      <c r="V89" s="30">
        <v>82</v>
      </c>
      <c r="W89" s="30">
        <v>31</v>
      </c>
    </row>
    <row r="90" spans="14:23" ht="12.75" outlineLevel="2">
      <c r="N90" s="32">
        <v>38021</v>
      </c>
      <c r="O90" s="32">
        <v>38022</v>
      </c>
      <c r="P90" s="32">
        <v>38022</v>
      </c>
      <c r="Q90" s="37">
        <v>38018</v>
      </c>
      <c r="R90" s="33">
        <v>5.78</v>
      </c>
      <c r="S90" s="33">
        <v>5.625</v>
      </c>
      <c r="T90" s="33">
        <v>5.7436</v>
      </c>
      <c r="U90" s="34">
        <v>1012200</v>
      </c>
      <c r="V90" s="33">
        <v>115</v>
      </c>
      <c r="W90" s="33">
        <v>38</v>
      </c>
    </row>
    <row r="91" spans="14:23" ht="12.75" outlineLevel="2">
      <c r="N91" s="29">
        <v>38022</v>
      </c>
      <c r="O91" s="29">
        <v>38023</v>
      </c>
      <c r="P91" s="29">
        <v>38023</v>
      </c>
      <c r="Q91" s="37">
        <v>38018</v>
      </c>
      <c r="R91" s="30">
        <v>5.575</v>
      </c>
      <c r="S91" s="30">
        <v>5.47</v>
      </c>
      <c r="T91" s="30">
        <v>5.5411</v>
      </c>
      <c r="U91" s="31">
        <v>677900</v>
      </c>
      <c r="V91" s="30">
        <v>73</v>
      </c>
      <c r="W91" s="30">
        <v>29</v>
      </c>
    </row>
    <row r="92" spans="14:23" ht="12.75" outlineLevel="2">
      <c r="N92" s="32">
        <v>38023</v>
      </c>
      <c r="O92" s="32">
        <v>38024</v>
      </c>
      <c r="P92" s="32">
        <v>38026</v>
      </c>
      <c r="Q92" s="37">
        <v>38018</v>
      </c>
      <c r="R92" s="33">
        <v>5.6</v>
      </c>
      <c r="S92" s="33">
        <v>5.3</v>
      </c>
      <c r="T92" s="33">
        <v>5.3806</v>
      </c>
      <c r="U92" s="34">
        <v>907100</v>
      </c>
      <c r="V92" s="33">
        <v>111</v>
      </c>
      <c r="W92" s="33">
        <v>31</v>
      </c>
    </row>
    <row r="93" spans="14:23" ht="12.75" outlineLevel="2">
      <c r="N93" s="29">
        <v>38026</v>
      </c>
      <c r="O93" s="29">
        <v>38027</v>
      </c>
      <c r="P93" s="29">
        <v>38027</v>
      </c>
      <c r="Q93" s="37">
        <v>38018</v>
      </c>
      <c r="R93" s="30">
        <v>5.58</v>
      </c>
      <c r="S93" s="30">
        <v>5.355</v>
      </c>
      <c r="T93" s="30">
        <v>5.4438</v>
      </c>
      <c r="U93" s="31">
        <v>593000</v>
      </c>
      <c r="V93" s="30">
        <v>72</v>
      </c>
      <c r="W93" s="30">
        <v>34</v>
      </c>
    </row>
    <row r="94" spans="14:23" ht="12.75" outlineLevel="2">
      <c r="N94" s="32">
        <v>38027</v>
      </c>
      <c r="O94" s="32">
        <v>38028</v>
      </c>
      <c r="P94" s="32">
        <v>38028</v>
      </c>
      <c r="Q94" s="37">
        <v>38018</v>
      </c>
      <c r="R94" s="33">
        <v>5.555</v>
      </c>
      <c r="S94" s="33">
        <v>5.35</v>
      </c>
      <c r="T94" s="33">
        <v>5.4936</v>
      </c>
      <c r="U94" s="34">
        <v>874300</v>
      </c>
      <c r="V94" s="33">
        <v>106</v>
      </c>
      <c r="W94" s="33">
        <v>31</v>
      </c>
    </row>
    <row r="95" spans="14:23" ht="12.75" outlineLevel="2">
      <c r="N95" s="29">
        <v>38028</v>
      </c>
      <c r="O95" s="29">
        <v>38029</v>
      </c>
      <c r="P95" s="29">
        <v>38029</v>
      </c>
      <c r="Q95" s="37">
        <v>38018</v>
      </c>
      <c r="R95" s="30">
        <v>5.4</v>
      </c>
      <c r="S95" s="30">
        <v>5.24</v>
      </c>
      <c r="T95" s="30">
        <v>5.3429</v>
      </c>
      <c r="U95" s="31">
        <v>802400</v>
      </c>
      <c r="V95" s="30">
        <v>93</v>
      </c>
      <c r="W95" s="30">
        <v>34</v>
      </c>
    </row>
    <row r="96" spans="14:23" ht="12.75" outlineLevel="2">
      <c r="N96" s="32">
        <v>38029</v>
      </c>
      <c r="O96" s="32">
        <v>38030</v>
      </c>
      <c r="P96" s="32">
        <v>38030</v>
      </c>
      <c r="Q96" s="37">
        <v>38018</v>
      </c>
      <c r="R96" s="33">
        <v>5.5</v>
      </c>
      <c r="S96" s="33">
        <v>5.295</v>
      </c>
      <c r="T96" s="33">
        <v>5.3466</v>
      </c>
      <c r="U96" s="34">
        <v>531900</v>
      </c>
      <c r="V96" s="33">
        <v>66</v>
      </c>
      <c r="W96" s="33">
        <v>29</v>
      </c>
    </row>
    <row r="97" spans="14:23" ht="12.75" outlineLevel="1">
      <c r="N97" s="29">
        <v>38030</v>
      </c>
      <c r="O97" s="29">
        <v>38031</v>
      </c>
      <c r="P97" s="29">
        <v>38034</v>
      </c>
      <c r="Q97" s="37">
        <v>38018</v>
      </c>
      <c r="R97" s="30">
        <v>5.665</v>
      </c>
      <c r="S97" s="30">
        <v>5.53</v>
      </c>
      <c r="T97" s="30">
        <v>5.6234</v>
      </c>
      <c r="U97" s="31">
        <v>816100</v>
      </c>
      <c r="V97" s="30">
        <v>105</v>
      </c>
      <c r="W97" s="30">
        <v>35</v>
      </c>
    </row>
    <row r="98" spans="14:23" ht="12.75" outlineLevel="2">
      <c r="N98" s="32">
        <v>38034</v>
      </c>
      <c r="O98" s="32">
        <v>38035</v>
      </c>
      <c r="P98" s="32">
        <v>38035</v>
      </c>
      <c r="Q98" s="37">
        <v>38018</v>
      </c>
      <c r="R98" s="33">
        <v>5.49</v>
      </c>
      <c r="S98" s="33">
        <v>5.395</v>
      </c>
      <c r="T98" s="33">
        <v>5.4293</v>
      </c>
      <c r="U98" s="34">
        <v>521300</v>
      </c>
      <c r="V98" s="33">
        <v>63</v>
      </c>
      <c r="W98" s="33">
        <v>27</v>
      </c>
    </row>
    <row r="99" spans="14:23" ht="12.75" outlineLevel="2">
      <c r="N99" s="29">
        <v>38035</v>
      </c>
      <c r="O99" s="29">
        <v>38036</v>
      </c>
      <c r="P99" s="29">
        <v>38036</v>
      </c>
      <c r="Q99" s="37">
        <v>38018</v>
      </c>
      <c r="R99" s="30">
        <v>5.395</v>
      </c>
      <c r="S99" s="30">
        <v>5.3</v>
      </c>
      <c r="T99" s="30">
        <v>5.3351</v>
      </c>
      <c r="U99" s="31">
        <v>654200</v>
      </c>
      <c r="V99" s="30">
        <v>84</v>
      </c>
      <c r="W99" s="30">
        <v>29</v>
      </c>
    </row>
    <row r="100" spans="14:23" ht="12.75" outlineLevel="2">
      <c r="N100" s="32">
        <v>38036</v>
      </c>
      <c r="O100" s="32">
        <v>38037</v>
      </c>
      <c r="P100" s="32">
        <v>38037</v>
      </c>
      <c r="Q100" s="37">
        <v>38018</v>
      </c>
      <c r="R100" s="33">
        <v>5.34</v>
      </c>
      <c r="S100" s="33">
        <v>5.18</v>
      </c>
      <c r="T100" s="33">
        <v>5.2801</v>
      </c>
      <c r="U100" s="34">
        <v>584500</v>
      </c>
      <c r="V100" s="33">
        <v>76</v>
      </c>
      <c r="W100" s="33">
        <v>26</v>
      </c>
    </row>
    <row r="101" spans="14:23" ht="12.75" outlineLevel="2">
      <c r="N101" s="29">
        <v>38037</v>
      </c>
      <c r="O101" s="29">
        <v>38038</v>
      </c>
      <c r="P101" s="29">
        <v>38040</v>
      </c>
      <c r="Q101" s="37">
        <v>38018</v>
      </c>
      <c r="R101" s="30">
        <v>5.225</v>
      </c>
      <c r="S101" s="30">
        <v>5.165</v>
      </c>
      <c r="T101" s="30">
        <v>5.1931</v>
      </c>
      <c r="U101" s="31">
        <v>654600</v>
      </c>
      <c r="V101" s="30">
        <v>85</v>
      </c>
      <c r="W101" s="30">
        <v>28</v>
      </c>
    </row>
    <row r="102" spans="14:23" ht="12.75" outlineLevel="2">
      <c r="N102" s="32">
        <v>38040</v>
      </c>
      <c r="O102" s="32">
        <v>38041</v>
      </c>
      <c r="P102" s="32">
        <v>38041</v>
      </c>
      <c r="Q102" s="37">
        <v>38018</v>
      </c>
      <c r="R102" s="33">
        <v>5.16</v>
      </c>
      <c r="S102" s="33">
        <v>5.065</v>
      </c>
      <c r="T102" s="33">
        <v>5.1043</v>
      </c>
      <c r="U102" s="34">
        <v>691200</v>
      </c>
      <c r="V102" s="33">
        <v>91</v>
      </c>
      <c r="W102" s="33">
        <v>27</v>
      </c>
    </row>
    <row r="103" spans="14:23" ht="12.75" outlineLevel="2">
      <c r="N103" s="29">
        <v>38041</v>
      </c>
      <c r="O103" s="29">
        <v>38042</v>
      </c>
      <c r="P103" s="29">
        <v>38042</v>
      </c>
      <c r="Q103" s="37">
        <v>38018</v>
      </c>
      <c r="R103" s="30">
        <v>5.1075</v>
      </c>
      <c r="S103" s="30">
        <v>5.05</v>
      </c>
      <c r="T103" s="30">
        <v>5.0794</v>
      </c>
      <c r="U103" s="31">
        <v>649000</v>
      </c>
      <c r="V103" s="30">
        <v>64</v>
      </c>
      <c r="W103" s="30">
        <v>23</v>
      </c>
    </row>
    <row r="104" spans="14:23" ht="12.75" outlineLevel="2">
      <c r="N104" s="32">
        <v>38042</v>
      </c>
      <c r="O104" s="32">
        <v>38043</v>
      </c>
      <c r="P104" s="32">
        <v>38043</v>
      </c>
      <c r="Q104" s="37">
        <v>38018</v>
      </c>
      <c r="R104" s="33">
        <v>5.19</v>
      </c>
      <c r="S104" s="33">
        <v>5.07</v>
      </c>
      <c r="T104" s="33">
        <v>5.096</v>
      </c>
      <c r="U104" s="34">
        <v>637200</v>
      </c>
      <c r="V104" s="33">
        <v>72</v>
      </c>
      <c r="W104" s="33">
        <v>28</v>
      </c>
    </row>
    <row r="105" spans="14:23" ht="12.75" outlineLevel="2">
      <c r="N105" s="29">
        <v>38043</v>
      </c>
      <c r="O105" s="29">
        <v>38044</v>
      </c>
      <c r="P105" s="29">
        <v>38046</v>
      </c>
      <c r="Q105" s="37">
        <v>38018</v>
      </c>
      <c r="R105" s="30">
        <v>5.28</v>
      </c>
      <c r="S105" s="30">
        <v>5.1</v>
      </c>
      <c r="T105" s="30">
        <v>5.1338</v>
      </c>
      <c r="U105" s="31">
        <v>479100</v>
      </c>
      <c r="V105" s="30">
        <v>47</v>
      </c>
      <c r="W105" s="30">
        <v>22</v>
      </c>
    </row>
    <row r="106" spans="14:23" ht="18.75" outlineLevel="2">
      <c r="N106" s="29"/>
      <c r="O106" s="29"/>
      <c r="P106" s="29"/>
      <c r="Q106" s="38" t="s">
        <v>51</v>
      </c>
      <c r="R106" s="30"/>
      <c r="S106" s="30"/>
      <c r="T106" s="30">
        <f>SUBTOTAL(1,T87:T105)</f>
        <v>5.398210526315789</v>
      </c>
      <c r="U106" s="31"/>
      <c r="V106" s="30"/>
      <c r="W106" s="30"/>
    </row>
    <row r="107" spans="14:23" ht="12.75" outlineLevel="2">
      <c r="N107" s="32">
        <v>38044</v>
      </c>
      <c r="O107" s="32">
        <v>38047</v>
      </c>
      <c r="P107" s="32">
        <v>38047</v>
      </c>
      <c r="Q107" s="37">
        <v>38047</v>
      </c>
      <c r="R107" s="33">
        <v>5.33</v>
      </c>
      <c r="S107" s="33">
        <v>5.21</v>
      </c>
      <c r="T107" s="33">
        <v>5.274</v>
      </c>
      <c r="U107" s="34">
        <v>758500</v>
      </c>
      <c r="V107" s="33">
        <v>103</v>
      </c>
      <c r="W107" s="33">
        <v>28</v>
      </c>
    </row>
    <row r="108" spans="14:23" ht="12.75" outlineLevel="2">
      <c r="N108" s="29">
        <v>38047</v>
      </c>
      <c r="O108" s="29">
        <v>38048</v>
      </c>
      <c r="P108" s="29">
        <v>38048</v>
      </c>
      <c r="Q108" s="37">
        <v>38047</v>
      </c>
      <c r="R108" s="30">
        <v>5.21</v>
      </c>
      <c r="S108" s="30">
        <v>5.14</v>
      </c>
      <c r="T108" s="30">
        <v>5.1693</v>
      </c>
      <c r="U108" s="31">
        <v>518100</v>
      </c>
      <c r="V108" s="30">
        <v>56</v>
      </c>
      <c r="W108" s="30">
        <v>24</v>
      </c>
    </row>
    <row r="109" spans="14:23" ht="12.75" outlineLevel="2">
      <c r="N109" s="32">
        <v>38048</v>
      </c>
      <c r="O109" s="32">
        <v>38049</v>
      </c>
      <c r="P109" s="32">
        <v>38049</v>
      </c>
      <c r="Q109" s="37">
        <v>38047</v>
      </c>
      <c r="R109" s="33">
        <v>5.42</v>
      </c>
      <c r="S109" s="33">
        <v>5.33</v>
      </c>
      <c r="T109" s="33">
        <v>5.3704</v>
      </c>
      <c r="U109" s="34">
        <v>421000</v>
      </c>
      <c r="V109" s="33">
        <v>60</v>
      </c>
      <c r="W109" s="33">
        <v>25</v>
      </c>
    </row>
    <row r="110" spans="14:23" ht="12.75" outlineLevel="2">
      <c r="N110" s="29">
        <v>38049</v>
      </c>
      <c r="O110" s="29">
        <v>38050</v>
      </c>
      <c r="P110" s="29">
        <v>38050</v>
      </c>
      <c r="Q110" s="37">
        <v>38047</v>
      </c>
      <c r="R110" s="30">
        <v>5.385</v>
      </c>
      <c r="S110" s="30">
        <v>5.25</v>
      </c>
      <c r="T110" s="30">
        <v>5.3388</v>
      </c>
      <c r="U110" s="31">
        <v>478400</v>
      </c>
      <c r="V110" s="30">
        <v>57</v>
      </c>
      <c r="W110" s="30">
        <v>28</v>
      </c>
    </row>
    <row r="111" spans="14:23" ht="12.75" outlineLevel="2">
      <c r="N111" s="32">
        <v>38050</v>
      </c>
      <c r="O111" s="32">
        <v>38051</v>
      </c>
      <c r="P111" s="32">
        <v>38051</v>
      </c>
      <c r="Q111" s="37">
        <v>38047</v>
      </c>
      <c r="R111" s="33">
        <v>5.205</v>
      </c>
      <c r="S111" s="33">
        <v>5.11</v>
      </c>
      <c r="T111" s="33">
        <v>5.167</v>
      </c>
      <c r="U111" s="34">
        <v>579700</v>
      </c>
      <c r="V111" s="33">
        <v>75</v>
      </c>
      <c r="W111" s="33">
        <v>26</v>
      </c>
    </row>
    <row r="112" spans="14:23" ht="12.75" outlineLevel="2">
      <c r="N112" s="29">
        <v>38051</v>
      </c>
      <c r="O112" s="29">
        <v>38052</v>
      </c>
      <c r="P112" s="29">
        <v>38054</v>
      </c>
      <c r="Q112" s="37">
        <v>38047</v>
      </c>
      <c r="R112" s="30">
        <v>5.44</v>
      </c>
      <c r="S112" s="30">
        <v>5.24</v>
      </c>
      <c r="T112" s="30">
        <v>5.3175</v>
      </c>
      <c r="U112" s="31">
        <v>664800</v>
      </c>
      <c r="V112" s="30">
        <v>71</v>
      </c>
      <c r="W112" s="30">
        <v>27</v>
      </c>
    </row>
    <row r="113" spans="14:23" ht="12.75" outlineLevel="2">
      <c r="N113" s="32">
        <v>38054</v>
      </c>
      <c r="O113" s="32">
        <v>38055</v>
      </c>
      <c r="P113" s="32">
        <v>38055</v>
      </c>
      <c r="Q113" s="37">
        <v>38047</v>
      </c>
      <c r="R113" s="33">
        <v>5.45</v>
      </c>
      <c r="S113" s="33">
        <v>5.3675</v>
      </c>
      <c r="T113" s="33">
        <v>5.4206</v>
      </c>
      <c r="U113" s="34">
        <v>518800</v>
      </c>
      <c r="V113" s="33">
        <v>71</v>
      </c>
      <c r="W113" s="33">
        <v>29</v>
      </c>
    </row>
    <row r="114" spans="14:23" ht="12.75" outlineLevel="2">
      <c r="N114" s="29">
        <v>38055</v>
      </c>
      <c r="O114" s="29">
        <v>38056</v>
      </c>
      <c r="P114" s="29">
        <v>38056</v>
      </c>
      <c r="Q114" s="37">
        <v>38047</v>
      </c>
      <c r="R114" s="30">
        <v>5.39</v>
      </c>
      <c r="S114" s="30">
        <v>5.3</v>
      </c>
      <c r="T114" s="30">
        <v>5.3376</v>
      </c>
      <c r="U114" s="31">
        <v>280900</v>
      </c>
      <c r="V114" s="30">
        <v>36</v>
      </c>
      <c r="W114" s="30">
        <v>22</v>
      </c>
    </row>
    <row r="115" spans="14:23" ht="12.75" outlineLevel="2">
      <c r="N115" s="32">
        <v>38056</v>
      </c>
      <c r="O115" s="32">
        <v>38057</v>
      </c>
      <c r="P115" s="32">
        <v>38057</v>
      </c>
      <c r="Q115" s="37">
        <v>38047</v>
      </c>
      <c r="R115" s="33">
        <v>5.355</v>
      </c>
      <c r="S115" s="33">
        <v>5.29</v>
      </c>
      <c r="T115" s="33">
        <v>5.3319</v>
      </c>
      <c r="U115" s="34">
        <v>425900</v>
      </c>
      <c r="V115" s="33">
        <v>54</v>
      </c>
      <c r="W115" s="33">
        <v>26</v>
      </c>
    </row>
    <row r="116" spans="14:23" ht="12.75" outlineLevel="2">
      <c r="N116" s="29">
        <v>38057</v>
      </c>
      <c r="O116" s="29">
        <v>38058</v>
      </c>
      <c r="P116" s="29">
        <v>38058</v>
      </c>
      <c r="Q116" s="37">
        <v>38047</v>
      </c>
      <c r="R116" s="30">
        <v>5.35</v>
      </c>
      <c r="S116" s="30">
        <v>5.305</v>
      </c>
      <c r="T116" s="30">
        <v>5.3311</v>
      </c>
      <c r="U116" s="31">
        <v>347700</v>
      </c>
      <c r="V116" s="30">
        <v>38</v>
      </c>
      <c r="W116" s="30">
        <v>23</v>
      </c>
    </row>
    <row r="117" spans="14:23" ht="12.75" outlineLevel="2">
      <c r="N117" s="32">
        <v>38058</v>
      </c>
      <c r="O117" s="32">
        <v>38059</v>
      </c>
      <c r="P117" s="32">
        <v>38061</v>
      </c>
      <c r="Q117" s="37">
        <v>38047</v>
      </c>
      <c r="R117" s="33">
        <v>5.55</v>
      </c>
      <c r="S117" s="33">
        <v>5.47</v>
      </c>
      <c r="T117" s="33">
        <v>5.5237</v>
      </c>
      <c r="U117" s="34">
        <v>434000</v>
      </c>
      <c r="V117" s="33">
        <v>54</v>
      </c>
      <c r="W117" s="33">
        <v>26</v>
      </c>
    </row>
    <row r="118" spans="14:23" ht="12.75" outlineLevel="2">
      <c r="N118" s="29">
        <v>38061</v>
      </c>
      <c r="O118" s="29">
        <v>38062</v>
      </c>
      <c r="P118" s="29">
        <v>38062</v>
      </c>
      <c r="Q118" s="37">
        <v>38047</v>
      </c>
      <c r="R118" s="30">
        <v>5.63</v>
      </c>
      <c r="S118" s="30">
        <v>5.57</v>
      </c>
      <c r="T118" s="30">
        <v>5.5953</v>
      </c>
      <c r="U118" s="31">
        <v>509100</v>
      </c>
      <c r="V118" s="30">
        <v>60</v>
      </c>
      <c r="W118" s="30">
        <v>22</v>
      </c>
    </row>
    <row r="119" spans="14:23" ht="12.75" outlineLevel="1">
      <c r="N119" s="32">
        <v>38062</v>
      </c>
      <c r="O119" s="32">
        <v>38063</v>
      </c>
      <c r="P119" s="32">
        <v>38063</v>
      </c>
      <c r="Q119" s="37">
        <v>38047</v>
      </c>
      <c r="R119" s="33">
        <v>5.62</v>
      </c>
      <c r="S119" s="33">
        <v>5.58</v>
      </c>
      <c r="T119" s="33">
        <v>5.599</v>
      </c>
      <c r="U119" s="34">
        <v>365600</v>
      </c>
      <c r="V119" s="33">
        <v>43</v>
      </c>
      <c r="W119" s="33">
        <v>22</v>
      </c>
    </row>
    <row r="120" spans="14:23" ht="12.75" outlineLevel="2">
      <c r="N120" s="29">
        <v>38063</v>
      </c>
      <c r="O120" s="29">
        <v>38064</v>
      </c>
      <c r="P120" s="29">
        <v>38064</v>
      </c>
      <c r="Q120" s="37">
        <v>38047</v>
      </c>
      <c r="R120" s="30">
        <v>5.645</v>
      </c>
      <c r="S120" s="30">
        <v>5.6</v>
      </c>
      <c r="T120" s="30">
        <v>5.6109</v>
      </c>
      <c r="U120" s="31">
        <v>381000</v>
      </c>
      <c r="V120" s="30">
        <v>45</v>
      </c>
      <c r="W120" s="30">
        <v>22</v>
      </c>
    </row>
    <row r="121" spans="14:23" ht="12.75" outlineLevel="2">
      <c r="N121" s="32">
        <v>38064</v>
      </c>
      <c r="O121" s="32">
        <v>38065</v>
      </c>
      <c r="P121" s="32">
        <v>38065</v>
      </c>
      <c r="Q121" s="37">
        <v>38047</v>
      </c>
      <c r="R121" s="33">
        <v>5.65</v>
      </c>
      <c r="S121" s="33">
        <v>5.6</v>
      </c>
      <c r="T121" s="33">
        <v>5.6313</v>
      </c>
      <c r="U121" s="34">
        <v>471600</v>
      </c>
      <c r="V121" s="33">
        <v>62</v>
      </c>
      <c r="W121" s="33">
        <v>22</v>
      </c>
    </row>
    <row r="122" spans="14:23" ht="12.75" outlineLevel="2">
      <c r="N122" s="29">
        <v>38065</v>
      </c>
      <c r="O122" s="29">
        <v>38066</v>
      </c>
      <c r="P122" s="29">
        <v>38068</v>
      </c>
      <c r="Q122" s="37">
        <v>38047</v>
      </c>
      <c r="R122" s="30">
        <v>5.53</v>
      </c>
      <c r="S122" s="30">
        <v>5.47</v>
      </c>
      <c r="T122" s="30">
        <v>5.4858</v>
      </c>
      <c r="U122" s="31">
        <v>460500</v>
      </c>
      <c r="V122" s="30">
        <v>55</v>
      </c>
      <c r="W122" s="30">
        <v>21</v>
      </c>
    </row>
    <row r="123" spans="14:23" ht="12.75" outlineLevel="2">
      <c r="N123" s="32">
        <v>38068</v>
      </c>
      <c r="O123" s="32">
        <v>38069</v>
      </c>
      <c r="P123" s="32">
        <v>38069</v>
      </c>
      <c r="Q123" s="37">
        <v>38047</v>
      </c>
      <c r="R123" s="33">
        <v>5.475</v>
      </c>
      <c r="S123" s="33">
        <v>5.425</v>
      </c>
      <c r="T123" s="33">
        <v>5.4596</v>
      </c>
      <c r="U123" s="34">
        <v>433300</v>
      </c>
      <c r="V123" s="33">
        <v>48</v>
      </c>
      <c r="W123" s="33">
        <v>25</v>
      </c>
    </row>
    <row r="124" spans="14:23" ht="12.75" outlineLevel="2">
      <c r="N124" s="29">
        <v>38069</v>
      </c>
      <c r="O124" s="29">
        <v>38070</v>
      </c>
      <c r="P124" s="29">
        <v>38070</v>
      </c>
      <c r="Q124" s="37">
        <v>38047</v>
      </c>
      <c r="R124" s="30">
        <v>5.385</v>
      </c>
      <c r="S124" s="30">
        <v>5.34</v>
      </c>
      <c r="T124" s="30">
        <v>5.3592</v>
      </c>
      <c r="U124" s="31">
        <v>510500</v>
      </c>
      <c r="V124" s="30">
        <v>57</v>
      </c>
      <c r="W124" s="30">
        <v>22</v>
      </c>
    </row>
    <row r="125" spans="14:23" ht="12.75" outlineLevel="2">
      <c r="N125" s="32">
        <v>38070</v>
      </c>
      <c r="O125" s="32">
        <v>38071</v>
      </c>
      <c r="P125" s="32">
        <v>38071</v>
      </c>
      <c r="Q125" s="37">
        <v>38047</v>
      </c>
      <c r="R125" s="33">
        <v>5.37</v>
      </c>
      <c r="S125" s="33">
        <v>5.3</v>
      </c>
      <c r="T125" s="33">
        <v>5.348</v>
      </c>
      <c r="U125" s="34">
        <v>496200</v>
      </c>
      <c r="V125" s="33">
        <v>51</v>
      </c>
      <c r="W125" s="33">
        <v>24</v>
      </c>
    </row>
    <row r="126" spans="14:23" ht="12.75" outlineLevel="2">
      <c r="N126" s="29">
        <v>38071</v>
      </c>
      <c r="O126" s="29">
        <v>38072</v>
      </c>
      <c r="P126" s="29">
        <v>38072</v>
      </c>
      <c r="Q126" s="37">
        <v>38047</v>
      </c>
      <c r="R126" s="30">
        <v>5.265</v>
      </c>
      <c r="S126" s="30">
        <v>5.13</v>
      </c>
      <c r="T126" s="30">
        <v>5.2173</v>
      </c>
      <c r="U126" s="31">
        <v>481700</v>
      </c>
      <c r="V126" s="30">
        <v>55</v>
      </c>
      <c r="W126" s="30">
        <v>24</v>
      </c>
    </row>
    <row r="127" spans="14:23" ht="12.75" outlineLevel="2">
      <c r="N127" s="32">
        <v>38072</v>
      </c>
      <c r="O127" s="32">
        <v>38073</v>
      </c>
      <c r="P127" s="32">
        <v>38075</v>
      </c>
      <c r="Q127" s="37">
        <v>38047</v>
      </c>
      <c r="R127" s="33">
        <v>5.22</v>
      </c>
      <c r="S127" s="33">
        <v>5.13</v>
      </c>
      <c r="T127" s="33">
        <v>5.1577</v>
      </c>
      <c r="U127" s="34">
        <v>467200</v>
      </c>
      <c r="V127" s="33">
        <v>55</v>
      </c>
      <c r="W127" s="33">
        <v>23</v>
      </c>
    </row>
    <row r="128" spans="14:23" ht="12.75" outlineLevel="2">
      <c r="N128" s="29">
        <v>38075</v>
      </c>
      <c r="O128" s="29">
        <v>38076</v>
      </c>
      <c r="P128" s="29">
        <v>38076</v>
      </c>
      <c r="Q128" s="37">
        <v>38047</v>
      </c>
      <c r="R128" s="30">
        <v>5.285</v>
      </c>
      <c r="S128" s="30">
        <v>5.2</v>
      </c>
      <c r="T128" s="30">
        <v>5.2524</v>
      </c>
      <c r="U128" s="31">
        <v>406700</v>
      </c>
      <c r="V128" s="30">
        <v>51</v>
      </c>
      <c r="W128" s="30">
        <v>23</v>
      </c>
    </row>
    <row r="129" spans="14:23" ht="12.75" outlineLevel="2">
      <c r="N129" s="32">
        <v>38076</v>
      </c>
      <c r="O129" s="32">
        <v>38077</v>
      </c>
      <c r="P129" s="32">
        <v>38077</v>
      </c>
      <c r="Q129" s="37">
        <v>38047</v>
      </c>
      <c r="R129" s="33">
        <v>5.545</v>
      </c>
      <c r="S129" s="33">
        <v>5.355</v>
      </c>
      <c r="T129" s="33">
        <v>5.4038</v>
      </c>
      <c r="U129" s="34">
        <v>383000</v>
      </c>
      <c r="V129" s="33">
        <v>45</v>
      </c>
      <c r="W129" s="33">
        <v>24</v>
      </c>
    </row>
    <row r="130" spans="14:23" ht="18.75" outlineLevel="2">
      <c r="N130" s="32"/>
      <c r="O130" s="32"/>
      <c r="P130" s="32"/>
      <c r="Q130" s="38" t="s">
        <v>52</v>
      </c>
      <c r="R130" s="33"/>
      <c r="S130" s="33"/>
      <c r="T130" s="33">
        <f>SUBTOTAL(1,T107:T129)</f>
        <v>5.378356521739129</v>
      </c>
      <c r="U130" s="34"/>
      <c r="V130" s="33"/>
      <c r="W130" s="33"/>
    </row>
    <row r="131" spans="14:23" ht="12.75" outlineLevel="2">
      <c r="N131" s="29">
        <v>38077</v>
      </c>
      <c r="O131" s="29">
        <v>38078</v>
      </c>
      <c r="P131" s="29">
        <v>38078</v>
      </c>
      <c r="Q131" s="37">
        <v>38078</v>
      </c>
      <c r="R131" s="30">
        <v>5.7425</v>
      </c>
      <c r="S131" s="30">
        <v>5.595</v>
      </c>
      <c r="T131" s="30">
        <v>5.6291</v>
      </c>
      <c r="U131" s="31">
        <v>928600</v>
      </c>
      <c r="V131" s="30">
        <v>95</v>
      </c>
      <c r="W131" s="30">
        <v>31</v>
      </c>
    </row>
    <row r="132" spans="14:23" ht="12.75" outlineLevel="2">
      <c r="N132" s="32">
        <v>38078</v>
      </c>
      <c r="O132" s="32">
        <v>38079</v>
      </c>
      <c r="P132" s="32">
        <v>38079</v>
      </c>
      <c r="Q132" s="37">
        <v>38078</v>
      </c>
      <c r="R132" s="33">
        <v>5.88</v>
      </c>
      <c r="S132" s="33">
        <v>5.78</v>
      </c>
      <c r="T132" s="33">
        <v>5.8155</v>
      </c>
      <c r="U132" s="34">
        <v>706300</v>
      </c>
      <c r="V132" s="33">
        <v>89</v>
      </c>
      <c r="W132" s="33">
        <v>31</v>
      </c>
    </row>
    <row r="133" spans="14:23" ht="12.75" outlineLevel="2">
      <c r="N133" s="29">
        <v>38079</v>
      </c>
      <c r="O133" s="29">
        <v>38080</v>
      </c>
      <c r="P133" s="29">
        <v>38082</v>
      </c>
      <c r="Q133" s="37">
        <v>38078</v>
      </c>
      <c r="R133" s="30">
        <v>5.8</v>
      </c>
      <c r="S133" s="30">
        <v>5.66</v>
      </c>
      <c r="T133" s="30">
        <v>5.691</v>
      </c>
      <c r="U133" s="31">
        <v>820500</v>
      </c>
      <c r="V133" s="30">
        <v>92</v>
      </c>
      <c r="W133" s="30">
        <v>25</v>
      </c>
    </row>
    <row r="134" spans="14:23" ht="12.75" outlineLevel="2">
      <c r="N134" s="32">
        <v>38082</v>
      </c>
      <c r="O134" s="32">
        <v>38083</v>
      </c>
      <c r="P134" s="32">
        <v>38083</v>
      </c>
      <c r="Q134" s="37">
        <v>38078</v>
      </c>
      <c r="R134" s="33">
        <v>5.9</v>
      </c>
      <c r="S134" s="33">
        <v>5.78</v>
      </c>
      <c r="T134" s="33">
        <v>5.8071</v>
      </c>
      <c r="U134" s="34">
        <v>839600</v>
      </c>
      <c r="V134" s="33">
        <v>90</v>
      </c>
      <c r="W134" s="33">
        <v>34</v>
      </c>
    </row>
    <row r="135" spans="14:23" ht="12.75" outlineLevel="2">
      <c r="N135" s="29">
        <v>38083</v>
      </c>
      <c r="O135" s="29">
        <v>38084</v>
      </c>
      <c r="P135" s="29">
        <v>38084</v>
      </c>
      <c r="Q135" s="37">
        <v>38078</v>
      </c>
      <c r="R135" s="30">
        <v>5.74</v>
      </c>
      <c r="S135" s="30">
        <v>5.6775</v>
      </c>
      <c r="T135" s="30">
        <v>5.6998</v>
      </c>
      <c r="U135" s="31">
        <v>774300</v>
      </c>
      <c r="V135" s="30">
        <v>94</v>
      </c>
      <c r="W135" s="30">
        <v>38</v>
      </c>
    </row>
    <row r="136" spans="14:23" ht="12.75" outlineLevel="2">
      <c r="N136" s="32">
        <v>38084</v>
      </c>
      <c r="O136" s="32">
        <v>38085</v>
      </c>
      <c r="P136" s="32">
        <v>38085</v>
      </c>
      <c r="Q136" s="37">
        <v>38078</v>
      </c>
      <c r="R136" s="33">
        <v>5.8</v>
      </c>
      <c r="S136" s="33">
        <v>5.73</v>
      </c>
      <c r="T136" s="33">
        <v>5.7569</v>
      </c>
      <c r="U136" s="34">
        <v>711900</v>
      </c>
      <c r="V136" s="33">
        <v>66</v>
      </c>
      <c r="W136" s="33">
        <v>30</v>
      </c>
    </row>
    <row r="137" spans="14:23" ht="12.75" outlineLevel="2">
      <c r="N137" s="29">
        <v>38085</v>
      </c>
      <c r="O137" s="29">
        <v>38086</v>
      </c>
      <c r="P137" s="29">
        <v>38089</v>
      </c>
      <c r="Q137" s="37">
        <v>38078</v>
      </c>
      <c r="R137" s="30">
        <v>5.86</v>
      </c>
      <c r="S137" s="30">
        <v>5.8</v>
      </c>
      <c r="T137" s="30">
        <v>5.8448</v>
      </c>
      <c r="U137" s="31">
        <v>619700</v>
      </c>
      <c r="V137" s="30">
        <v>62</v>
      </c>
      <c r="W137" s="30">
        <v>31</v>
      </c>
    </row>
    <row r="138" spans="14:23" ht="12.75" outlineLevel="2">
      <c r="N138" s="32">
        <v>38089</v>
      </c>
      <c r="O138" s="32">
        <v>38090</v>
      </c>
      <c r="P138" s="32">
        <v>38090</v>
      </c>
      <c r="Q138" s="37">
        <v>38078</v>
      </c>
      <c r="R138" s="33">
        <v>5.91</v>
      </c>
      <c r="S138" s="33">
        <v>5.84</v>
      </c>
      <c r="T138" s="33">
        <v>5.8535</v>
      </c>
      <c r="U138" s="34">
        <v>651200</v>
      </c>
      <c r="V138" s="33">
        <v>75</v>
      </c>
      <c r="W138" s="33">
        <v>33</v>
      </c>
    </row>
    <row r="139" spans="14:23" ht="12.75" outlineLevel="2">
      <c r="N139" s="29">
        <v>38090</v>
      </c>
      <c r="O139" s="29">
        <v>38091</v>
      </c>
      <c r="P139" s="29">
        <v>38091</v>
      </c>
      <c r="Q139" s="37">
        <v>38078</v>
      </c>
      <c r="R139" s="30">
        <v>5.9375</v>
      </c>
      <c r="S139" s="30">
        <v>5.86</v>
      </c>
      <c r="T139" s="30">
        <v>5.9191</v>
      </c>
      <c r="U139" s="31">
        <v>626500</v>
      </c>
      <c r="V139" s="30">
        <v>72</v>
      </c>
      <c r="W139" s="30">
        <v>34</v>
      </c>
    </row>
    <row r="140" spans="14:23" ht="12.75" outlineLevel="1">
      <c r="N140" s="32">
        <v>38091</v>
      </c>
      <c r="O140" s="32">
        <v>38092</v>
      </c>
      <c r="P140" s="32">
        <v>38092</v>
      </c>
      <c r="Q140" s="37">
        <v>38078</v>
      </c>
      <c r="R140" s="33">
        <v>5.75</v>
      </c>
      <c r="S140" s="33">
        <v>5.7</v>
      </c>
      <c r="T140" s="33">
        <v>5.7263</v>
      </c>
      <c r="U140" s="34">
        <v>763800</v>
      </c>
      <c r="V140" s="33">
        <v>84</v>
      </c>
      <c r="W140" s="33">
        <v>31</v>
      </c>
    </row>
    <row r="141" spans="14:23" ht="12.75" outlineLevel="2">
      <c r="N141" s="29">
        <v>38092</v>
      </c>
      <c r="O141" s="29">
        <v>38093</v>
      </c>
      <c r="P141" s="29">
        <v>38093</v>
      </c>
      <c r="Q141" s="37">
        <v>38078</v>
      </c>
      <c r="R141" s="30">
        <v>5.7</v>
      </c>
      <c r="S141" s="30">
        <v>5.58</v>
      </c>
      <c r="T141" s="30">
        <v>5.681</v>
      </c>
      <c r="U141" s="31">
        <v>755400</v>
      </c>
      <c r="V141" s="30">
        <v>82</v>
      </c>
      <c r="W141" s="30">
        <v>32</v>
      </c>
    </row>
    <row r="142" spans="14:23" ht="12.75" outlineLevel="2">
      <c r="N142" s="32">
        <v>38093</v>
      </c>
      <c r="O142" s="32">
        <v>38094</v>
      </c>
      <c r="P142" s="32">
        <v>38096</v>
      </c>
      <c r="Q142" s="37">
        <v>38078</v>
      </c>
      <c r="R142" s="33">
        <v>5.665</v>
      </c>
      <c r="S142" s="33">
        <v>5.54</v>
      </c>
      <c r="T142" s="33">
        <v>5.6249</v>
      </c>
      <c r="U142" s="34">
        <v>798700</v>
      </c>
      <c r="V142" s="33">
        <v>92</v>
      </c>
      <c r="W142" s="33">
        <v>28</v>
      </c>
    </row>
    <row r="143" spans="14:23" ht="12.75" outlineLevel="2">
      <c r="N143" s="29">
        <v>38096</v>
      </c>
      <c r="O143" s="29">
        <v>38097</v>
      </c>
      <c r="P143" s="29">
        <v>38097</v>
      </c>
      <c r="Q143" s="37">
        <v>38078</v>
      </c>
      <c r="R143" s="30">
        <v>5.645</v>
      </c>
      <c r="S143" s="30">
        <v>5.545</v>
      </c>
      <c r="T143" s="30">
        <v>5.5671</v>
      </c>
      <c r="U143" s="31">
        <v>689400</v>
      </c>
      <c r="V143" s="30">
        <v>78</v>
      </c>
      <c r="W143" s="30">
        <v>29</v>
      </c>
    </row>
    <row r="144" spans="14:23" ht="12.75" outlineLevel="2">
      <c r="N144" s="32">
        <v>38097</v>
      </c>
      <c r="O144" s="32">
        <v>38098</v>
      </c>
      <c r="P144" s="32">
        <v>38098</v>
      </c>
      <c r="Q144" s="37">
        <v>38078</v>
      </c>
      <c r="R144" s="33">
        <v>5.54</v>
      </c>
      <c r="S144" s="33">
        <v>5.425</v>
      </c>
      <c r="T144" s="33">
        <v>5.4601</v>
      </c>
      <c r="U144" s="34">
        <v>788400</v>
      </c>
      <c r="V144" s="33">
        <v>87</v>
      </c>
      <c r="W144" s="33">
        <v>28</v>
      </c>
    </row>
    <row r="145" spans="14:23" ht="12.75" outlineLevel="2">
      <c r="N145" s="29">
        <v>38098</v>
      </c>
      <c r="O145" s="29">
        <v>38099</v>
      </c>
      <c r="P145" s="29">
        <v>38099</v>
      </c>
      <c r="Q145" s="37">
        <v>38078</v>
      </c>
      <c r="R145" s="30">
        <v>5.55</v>
      </c>
      <c r="S145" s="30">
        <v>5.49</v>
      </c>
      <c r="T145" s="30">
        <v>5.5221</v>
      </c>
      <c r="U145" s="31">
        <v>740100</v>
      </c>
      <c r="V145" s="30">
        <v>79</v>
      </c>
      <c r="W145" s="30">
        <v>30</v>
      </c>
    </row>
    <row r="146" spans="14:23" ht="12.75" outlineLevel="2">
      <c r="N146" s="32">
        <v>38099</v>
      </c>
      <c r="O146" s="32">
        <v>38100</v>
      </c>
      <c r="P146" s="32">
        <v>38100</v>
      </c>
      <c r="Q146" s="37">
        <v>38078</v>
      </c>
      <c r="R146" s="33">
        <v>5.6</v>
      </c>
      <c r="S146" s="33">
        <v>5.535</v>
      </c>
      <c r="T146" s="33">
        <v>5.587</v>
      </c>
      <c r="U146" s="34">
        <v>716800</v>
      </c>
      <c r="V146" s="33">
        <v>73</v>
      </c>
      <c r="W146" s="33">
        <v>31</v>
      </c>
    </row>
    <row r="147" spans="14:23" ht="12.75" outlineLevel="2">
      <c r="N147" s="29">
        <v>38100</v>
      </c>
      <c r="O147" s="29">
        <v>38101</v>
      </c>
      <c r="P147" s="29">
        <v>38103</v>
      </c>
      <c r="Q147" s="37">
        <v>38078</v>
      </c>
      <c r="R147" s="30">
        <v>5.57</v>
      </c>
      <c r="S147" s="30">
        <v>5.51</v>
      </c>
      <c r="T147" s="30">
        <v>5.5325</v>
      </c>
      <c r="U147" s="31">
        <v>694400</v>
      </c>
      <c r="V147" s="30">
        <v>71</v>
      </c>
      <c r="W147" s="30">
        <v>26</v>
      </c>
    </row>
    <row r="148" spans="14:23" ht="12.75" outlineLevel="2">
      <c r="N148" s="32">
        <v>38103</v>
      </c>
      <c r="O148" s="32">
        <v>38104</v>
      </c>
      <c r="P148" s="32">
        <v>38104</v>
      </c>
      <c r="Q148" s="37">
        <v>38078</v>
      </c>
      <c r="R148" s="33">
        <v>5.66</v>
      </c>
      <c r="S148" s="33">
        <v>5.56</v>
      </c>
      <c r="T148" s="33">
        <v>5.5956</v>
      </c>
      <c r="U148" s="34">
        <v>780200</v>
      </c>
      <c r="V148" s="33">
        <v>76</v>
      </c>
      <c r="W148" s="33">
        <v>31</v>
      </c>
    </row>
    <row r="149" spans="14:23" ht="12.75" outlineLevel="2">
      <c r="N149" s="29">
        <v>38104</v>
      </c>
      <c r="O149" s="29">
        <v>38105</v>
      </c>
      <c r="P149" s="29">
        <v>38105</v>
      </c>
      <c r="Q149" s="37">
        <v>38078</v>
      </c>
      <c r="R149" s="30">
        <v>5.82</v>
      </c>
      <c r="S149" s="30">
        <v>5.79</v>
      </c>
      <c r="T149" s="30">
        <v>5.8103</v>
      </c>
      <c r="U149" s="31">
        <v>765500</v>
      </c>
      <c r="V149" s="30">
        <v>70</v>
      </c>
      <c r="W149" s="30">
        <v>29</v>
      </c>
    </row>
    <row r="150" spans="14:23" ht="12.75" outlineLevel="2">
      <c r="N150" s="32">
        <v>38105</v>
      </c>
      <c r="O150" s="32">
        <v>38106</v>
      </c>
      <c r="P150" s="32">
        <v>38106</v>
      </c>
      <c r="Q150" s="37">
        <v>38078</v>
      </c>
      <c r="R150" s="33">
        <v>5.85</v>
      </c>
      <c r="S150" s="33">
        <v>5.72</v>
      </c>
      <c r="T150" s="33">
        <v>5.802</v>
      </c>
      <c r="U150" s="34">
        <v>566900</v>
      </c>
      <c r="V150" s="33">
        <v>74</v>
      </c>
      <c r="W150" s="33">
        <v>29</v>
      </c>
    </row>
    <row r="151" spans="14:23" ht="12.75" outlineLevel="2">
      <c r="N151" s="29">
        <v>38106</v>
      </c>
      <c r="O151" s="29">
        <v>38107</v>
      </c>
      <c r="P151" s="29">
        <v>38107</v>
      </c>
      <c r="Q151" s="37">
        <v>38078</v>
      </c>
      <c r="R151" s="30">
        <v>5.87</v>
      </c>
      <c r="S151" s="30">
        <v>5.67</v>
      </c>
      <c r="T151" s="30">
        <v>5.7828</v>
      </c>
      <c r="U151" s="31">
        <v>713400</v>
      </c>
      <c r="V151" s="30">
        <v>72</v>
      </c>
      <c r="W151" s="30">
        <v>26</v>
      </c>
    </row>
    <row r="152" spans="14:23" ht="18.75" outlineLevel="2">
      <c r="N152" s="29"/>
      <c r="O152" s="29"/>
      <c r="P152" s="29"/>
      <c r="Q152" s="38" t="s">
        <v>53</v>
      </c>
      <c r="R152" s="30"/>
      <c r="S152" s="30"/>
      <c r="T152" s="30">
        <f>SUBTOTAL(1,T131:T151)</f>
        <v>5.700404761904762</v>
      </c>
      <c r="U152" s="31"/>
      <c r="V152" s="30"/>
      <c r="W152" s="30"/>
    </row>
    <row r="153" spans="14:23" ht="12.75" outlineLevel="2">
      <c r="N153" s="32">
        <v>38107</v>
      </c>
      <c r="O153" s="32">
        <v>38108</v>
      </c>
      <c r="P153" s="32">
        <v>38110</v>
      </c>
      <c r="Q153" s="37">
        <v>38108</v>
      </c>
      <c r="R153" s="33">
        <v>5.84</v>
      </c>
      <c r="S153" s="33">
        <v>5.75</v>
      </c>
      <c r="T153" s="33">
        <v>5.806</v>
      </c>
      <c r="U153" s="34">
        <v>767800</v>
      </c>
      <c r="V153" s="33">
        <v>53</v>
      </c>
      <c r="W153" s="33">
        <v>28</v>
      </c>
    </row>
    <row r="154" spans="14:23" ht="12.75" outlineLevel="2">
      <c r="N154" s="29">
        <v>38110</v>
      </c>
      <c r="O154" s="29">
        <v>38111</v>
      </c>
      <c r="P154" s="29">
        <v>38111</v>
      </c>
      <c r="Q154" s="37">
        <v>38108</v>
      </c>
      <c r="R154" s="30">
        <v>5.85</v>
      </c>
      <c r="S154" s="30">
        <v>5.77</v>
      </c>
      <c r="T154" s="30">
        <v>5.7992</v>
      </c>
      <c r="U154" s="31">
        <v>760000</v>
      </c>
      <c r="V154" s="30">
        <v>84</v>
      </c>
      <c r="W154" s="30">
        <v>33</v>
      </c>
    </row>
    <row r="155" spans="14:23" ht="12.75" outlineLevel="2">
      <c r="N155" s="32">
        <v>38111</v>
      </c>
      <c r="O155" s="32">
        <v>38112</v>
      </c>
      <c r="P155" s="32">
        <v>38112</v>
      </c>
      <c r="Q155" s="37">
        <v>38108</v>
      </c>
      <c r="R155" s="33">
        <v>6.23</v>
      </c>
      <c r="S155" s="33">
        <v>6.18</v>
      </c>
      <c r="T155" s="33">
        <v>6.2061</v>
      </c>
      <c r="U155" s="34">
        <v>1034700</v>
      </c>
      <c r="V155" s="33">
        <v>83</v>
      </c>
      <c r="W155" s="33">
        <v>33</v>
      </c>
    </row>
    <row r="156" spans="14:23" ht="12.75" outlineLevel="2">
      <c r="N156" s="29">
        <v>38112</v>
      </c>
      <c r="O156" s="29">
        <v>38113</v>
      </c>
      <c r="P156" s="29">
        <v>38113</v>
      </c>
      <c r="Q156" s="37">
        <v>38108</v>
      </c>
      <c r="R156" s="30">
        <v>6.1575</v>
      </c>
      <c r="S156" s="30">
        <v>6.05</v>
      </c>
      <c r="T156" s="30">
        <v>6.0863</v>
      </c>
      <c r="U156" s="31">
        <v>820100</v>
      </c>
      <c r="V156" s="30">
        <v>77</v>
      </c>
      <c r="W156" s="30">
        <v>31</v>
      </c>
    </row>
    <row r="157" spans="14:23" ht="12.75" outlineLevel="2">
      <c r="N157" s="32">
        <v>38113</v>
      </c>
      <c r="O157" s="32">
        <v>38114</v>
      </c>
      <c r="P157" s="32">
        <v>38114</v>
      </c>
      <c r="Q157" s="37">
        <v>38108</v>
      </c>
      <c r="R157" s="33">
        <v>6.24</v>
      </c>
      <c r="S157" s="33">
        <v>6.17</v>
      </c>
      <c r="T157" s="33">
        <v>6.223</v>
      </c>
      <c r="U157" s="34">
        <v>877600</v>
      </c>
      <c r="V157" s="33">
        <v>70</v>
      </c>
      <c r="W157" s="33">
        <v>30</v>
      </c>
    </row>
    <row r="158" spans="14:23" ht="12.75" outlineLevel="2">
      <c r="N158" s="29">
        <v>38114</v>
      </c>
      <c r="O158" s="29">
        <v>38115</v>
      </c>
      <c r="P158" s="29">
        <v>38117</v>
      </c>
      <c r="Q158" s="37">
        <v>38108</v>
      </c>
      <c r="R158" s="30">
        <v>6.25</v>
      </c>
      <c r="S158" s="30">
        <v>6.1625</v>
      </c>
      <c r="T158" s="30">
        <v>6.1808</v>
      </c>
      <c r="U158" s="31">
        <v>616900</v>
      </c>
      <c r="V158" s="30">
        <v>50</v>
      </c>
      <c r="W158" s="30">
        <v>29</v>
      </c>
    </row>
    <row r="159" spans="14:23" ht="12.75" outlineLevel="2">
      <c r="N159" s="32">
        <v>38117</v>
      </c>
      <c r="O159" s="32">
        <v>38118</v>
      </c>
      <c r="P159" s="32">
        <v>38118</v>
      </c>
      <c r="Q159" s="37">
        <v>38108</v>
      </c>
      <c r="R159" s="33">
        <v>6.225</v>
      </c>
      <c r="S159" s="33">
        <v>6.09</v>
      </c>
      <c r="T159" s="33">
        <v>6.1349</v>
      </c>
      <c r="U159" s="34">
        <v>755500</v>
      </c>
      <c r="V159" s="33">
        <v>93</v>
      </c>
      <c r="W159" s="33">
        <v>29</v>
      </c>
    </row>
    <row r="160" spans="14:23" ht="12.75" outlineLevel="2">
      <c r="N160" s="29">
        <v>38118</v>
      </c>
      <c r="O160" s="29">
        <v>38119</v>
      </c>
      <c r="P160" s="29">
        <v>38119</v>
      </c>
      <c r="Q160" s="37">
        <v>38108</v>
      </c>
      <c r="R160" s="30">
        <v>6.255</v>
      </c>
      <c r="S160" s="30">
        <v>6.135</v>
      </c>
      <c r="T160" s="30">
        <v>6.2381</v>
      </c>
      <c r="U160" s="31">
        <v>783900</v>
      </c>
      <c r="V160" s="30">
        <v>67</v>
      </c>
      <c r="W160" s="30">
        <v>33</v>
      </c>
    </row>
    <row r="161" spans="14:23" ht="12.75" outlineLevel="2">
      <c r="N161" s="32">
        <v>38119</v>
      </c>
      <c r="O161" s="32">
        <v>38120</v>
      </c>
      <c r="P161" s="32">
        <v>38120</v>
      </c>
      <c r="Q161" s="37">
        <v>38108</v>
      </c>
      <c r="R161" s="33">
        <v>6.5</v>
      </c>
      <c r="S161" s="33">
        <v>6.37</v>
      </c>
      <c r="T161" s="33">
        <v>6.4069</v>
      </c>
      <c r="U161" s="34">
        <v>832400</v>
      </c>
      <c r="V161" s="33">
        <v>76</v>
      </c>
      <c r="W161" s="33">
        <v>29</v>
      </c>
    </row>
    <row r="162" spans="14:23" ht="12.75" outlineLevel="1">
      <c r="N162" s="29">
        <v>38120</v>
      </c>
      <c r="O162" s="29">
        <v>38121</v>
      </c>
      <c r="P162" s="29">
        <v>38121</v>
      </c>
      <c r="Q162" s="37">
        <v>38108</v>
      </c>
      <c r="R162" s="30">
        <v>6.44</v>
      </c>
      <c r="S162" s="30">
        <v>6.37</v>
      </c>
      <c r="T162" s="30">
        <v>6.4189</v>
      </c>
      <c r="U162" s="31">
        <v>696100</v>
      </c>
      <c r="V162" s="30">
        <v>64</v>
      </c>
      <c r="W162" s="30">
        <v>26</v>
      </c>
    </row>
    <row r="163" spans="14:23" ht="12.75" outlineLevel="2">
      <c r="N163" s="32">
        <v>38121</v>
      </c>
      <c r="O163" s="32">
        <v>38122</v>
      </c>
      <c r="P163" s="32">
        <v>38124</v>
      </c>
      <c r="Q163" s="37">
        <v>38108</v>
      </c>
      <c r="R163" s="33">
        <v>6.48</v>
      </c>
      <c r="S163" s="33">
        <v>6.365</v>
      </c>
      <c r="T163" s="33">
        <v>6.4301</v>
      </c>
      <c r="U163" s="34">
        <v>609600</v>
      </c>
      <c r="V163" s="33">
        <v>55</v>
      </c>
      <c r="W163" s="33">
        <v>29</v>
      </c>
    </row>
    <row r="164" spans="14:23" ht="12.75" outlineLevel="2">
      <c r="N164" s="29">
        <v>38124</v>
      </c>
      <c r="O164" s="29">
        <v>38125</v>
      </c>
      <c r="P164" s="29">
        <v>38125</v>
      </c>
      <c r="Q164" s="37">
        <v>38108</v>
      </c>
      <c r="R164" s="30">
        <v>6.44</v>
      </c>
      <c r="S164" s="30">
        <v>6.31</v>
      </c>
      <c r="T164" s="30">
        <v>6.4071</v>
      </c>
      <c r="U164" s="31">
        <v>780300</v>
      </c>
      <c r="V164" s="30">
        <v>80</v>
      </c>
      <c r="W164" s="30">
        <v>30</v>
      </c>
    </row>
    <row r="165" spans="14:23" ht="12.75" outlineLevel="2">
      <c r="N165" s="32">
        <v>38125</v>
      </c>
      <c r="O165" s="32">
        <v>38126</v>
      </c>
      <c r="P165" s="32">
        <v>38126</v>
      </c>
      <c r="Q165" s="37">
        <v>38108</v>
      </c>
      <c r="R165" s="33">
        <v>6.3</v>
      </c>
      <c r="S165" s="33">
        <v>6.26</v>
      </c>
      <c r="T165" s="33">
        <v>6.2763</v>
      </c>
      <c r="U165" s="34">
        <v>924000</v>
      </c>
      <c r="V165" s="33">
        <v>98</v>
      </c>
      <c r="W165" s="33">
        <v>34</v>
      </c>
    </row>
    <row r="166" spans="14:23" ht="12.75" outlineLevel="2">
      <c r="N166" s="29">
        <v>38126</v>
      </c>
      <c r="O166" s="29">
        <v>38127</v>
      </c>
      <c r="P166" s="29">
        <v>38127</v>
      </c>
      <c r="Q166" s="37">
        <v>38108</v>
      </c>
      <c r="R166" s="30">
        <v>6.27</v>
      </c>
      <c r="S166" s="30">
        <v>6.13</v>
      </c>
      <c r="T166" s="30">
        <v>6.1786</v>
      </c>
      <c r="U166" s="31">
        <v>743500</v>
      </c>
      <c r="V166" s="30">
        <v>61</v>
      </c>
      <c r="W166" s="30">
        <v>29</v>
      </c>
    </row>
    <row r="167" spans="14:23" ht="12.75" outlineLevel="2">
      <c r="N167" s="32">
        <v>38127</v>
      </c>
      <c r="O167" s="32">
        <v>38128</v>
      </c>
      <c r="P167" s="32">
        <v>38128</v>
      </c>
      <c r="Q167" s="37">
        <v>38108</v>
      </c>
      <c r="R167" s="33">
        <v>6.47</v>
      </c>
      <c r="S167" s="33">
        <v>6.4</v>
      </c>
      <c r="T167" s="33">
        <v>6.4439</v>
      </c>
      <c r="U167" s="34">
        <v>677600</v>
      </c>
      <c r="V167" s="33">
        <v>58</v>
      </c>
      <c r="W167" s="33">
        <v>26</v>
      </c>
    </row>
    <row r="168" spans="14:23" ht="12.75" outlineLevel="2">
      <c r="N168" s="29">
        <v>38128</v>
      </c>
      <c r="O168" s="29">
        <v>38129</v>
      </c>
      <c r="P168" s="29">
        <v>38131</v>
      </c>
      <c r="Q168" s="37">
        <v>38108</v>
      </c>
      <c r="R168" s="30">
        <v>6.36</v>
      </c>
      <c r="S168" s="30">
        <v>6.2925</v>
      </c>
      <c r="T168" s="30">
        <v>6.3451</v>
      </c>
      <c r="U168" s="31">
        <v>581200</v>
      </c>
      <c r="V168" s="30">
        <v>69</v>
      </c>
      <c r="W168" s="30">
        <v>28</v>
      </c>
    </row>
    <row r="169" spans="14:23" ht="12.75" outlineLevel="2">
      <c r="N169" s="32">
        <v>38131</v>
      </c>
      <c r="O169" s="32">
        <v>38132</v>
      </c>
      <c r="P169" s="32">
        <v>38132</v>
      </c>
      <c r="Q169" s="37">
        <v>38108</v>
      </c>
      <c r="R169" s="33">
        <v>6.77</v>
      </c>
      <c r="S169" s="33">
        <v>6.39</v>
      </c>
      <c r="T169" s="33">
        <v>6.4812</v>
      </c>
      <c r="U169" s="34">
        <v>646700</v>
      </c>
      <c r="V169" s="33">
        <v>53</v>
      </c>
      <c r="W169" s="33">
        <v>25</v>
      </c>
    </row>
    <row r="170" spans="14:23" ht="12.75" outlineLevel="2">
      <c r="N170" s="29">
        <v>38132</v>
      </c>
      <c r="O170" s="29">
        <v>38133</v>
      </c>
      <c r="P170" s="29">
        <v>38133</v>
      </c>
      <c r="Q170" s="37">
        <v>38108</v>
      </c>
      <c r="R170" s="30">
        <v>6.78</v>
      </c>
      <c r="S170" s="30">
        <v>6.63</v>
      </c>
      <c r="T170" s="30">
        <v>6.7306</v>
      </c>
      <c r="U170" s="31">
        <v>478000</v>
      </c>
      <c r="V170" s="30">
        <v>46</v>
      </c>
      <c r="W170" s="30">
        <v>24</v>
      </c>
    </row>
    <row r="171" spans="14:23" ht="12.75" outlineLevel="2">
      <c r="N171" s="32">
        <v>38133</v>
      </c>
      <c r="O171" s="32">
        <v>38134</v>
      </c>
      <c r="P171" s="32">
        <v>38134</v>
      </c>
      <c r="Q171" s="37">
        <v>38108</v>
      </c>
      <c r="R171" s="33">
        <v>6.73</v>
      </c>
      <c r="S171" s="33">
        <v>6.63</v>
      </c>
      <c r="T171" s="33">
        <v>6.698</v>
      </c>
      <c r="U171" s="34">
        <v>510200</v>
      </c>
      <c r="V171" s="33">
        <v>53</v>
      </c>
      <c r="W171" s="33">
        <v>26</v>
      </c>
    </row>
    <row r="172" spans="14:23" ht="12.75" outlineLevel="2">
      <c r="N172" s="29">
        <v>38134</v>
      </c>
      <c r="O172" s="29">
        <v>38135</v>
      </c>
      <c r="P172" s="29">
        <v>38138</v>
      </c>
      <c r="Q172" s="37">
        <v>38108</v>
      </c>
      <c r="R172" s="30">
        <v>6.61</v>
      </c>
      <c r="S172" s="30">
        <v>6.42</v>
      </c>
      <c r="T172" s="30">
        <v>6.5096</v>
      </c>
      <c r="U172" s="31">
        <v>458000</v>
      </c>
      <c r="V172" s="30">
        <v>62</v>
      </c>
      <c r="W172" s="30">
        <v>29</v>
      </c>
    </row>
    <row r="173" spans="14:23" ht="18.75" outlineLevel="2">
      <c r="N173" s="29"/>
      <c r="O173" s="29"/>
      <c r="P173" s="29"/>
      <c r="Q173" s="38" t="s">
        <v>54</v>
      </c>
      <c r="R173" s="30"/>
      <c r="S173" s="30"/>
      <c r="T173" s="30">
        <f>SUBTOTAL(1,T153:T172)</f>
        <v>6.300035000000001</v>
      </c>
      <c r="U173" s="31"/>
      <c r="V173" s="30"/>
      <c r="W173" s="30"/>
    </row>
    <row r="174" spans="14:23" ht="12.75" outlineLevel="2">
      <c r="N174" s="32">
        <v>38135</v>
      </c>
      <c r="O174" s="32">
        <v>38139</v>
      </c>
      <c r="P174" s="32">
        <v>38139</v>
      </c>
      <c r="Q174" s="37">
        <v>38139</v>
      </c>
      <c r="R174" s="33">
        <v>6.52</v>
      </c>
      <c r="S174" s="33">
        <v>6.35</v>
      </c>
      <c r="T174" s="33">
        <v>6.4504</v>
      </c>
      <c r="U174" s="34">
        <v>491200</v>
      </c>
      <c r="V174" s="33">
        <v>55</v>
      </c>
      <c r="W174" s="33">
        <v>29</v>
      </c>
    </row>
    <row r="175" spans="14:23" ht="12.75" outlineLevel="2">
      <c r="N175" s="29">
        <v>38139</v>
      </c>
      <c r="O175" s="29">
        <v>38140</v>
      </c>
      <c r="P175" s="29">
        <v>38140</v>
      </c>
      <c r="Q175" s="37">
        <v>38139</v>
      </c>
      <c r="R175" s="30">
        <v>6.6</v>
      </c>
      <c r="S175" s="30">
        <v>6.415</v>
      </c>
      <c r="T175" s="30">
        <v>6.4532</v>
      </c>
      <c r="U175" s="31">
        <v>495400</v>
      </c>
      <c r="V175" s="30">
        <v>52</v>
      </c>
      <c r="W175" s="30">
        <v>29</v>
      </c>
    </row>
    <row r="176" spans="14:23" ht="12.75" outlineLevel="2">
      <c r="N176" s="32">
        <v>38140</v>
      </c>
      <c r="O176" s="32">
        <v>38141</v>
      </c>
      <c r="P176" s="32">
        <v>38141</v>
      </c>
      <c r="Q176" s="37">
        <v>38139</v>
      </c>
      <c r="R176" s="33">
        <v>6.55</v>
      </c>
      <c r="S176" s="33">
        <v>6.47</v>
      </c>
      <c r="T176" s="33">
        <v>6.5129</v>
      </c>
      <c r="U176" s="34">
        <v>499600</v>
      </c>
      <c r="V176" s="33">
        <v>64</v>
      </c>
      <c r="W176" s="33">
        <v>30</v>
      </c>
    </row>
    <row r="177" spans="14:23" ht="12.75" outlineLevel="2">
      <c r="N177" s="29">
        <v>38141</v>
      </c>
      <c r="O177" s="29">
        <v>38142</v>
      </c>
      <c r="P177" s="29">
        <v>38142</v>
      </c>
      <c r="Q177" s="37">
        <v>38139</v>
      </c>
      <c r="R177" s="30">
        <v>6.4675</v>
      </c>
      <c r="S177" s="30">
        <v>6.3</v>
      </c>
      <c r="T177" s="30">
        <v>6.4373</v>
      </c>
      <c r="U177" s="31">
        <v>486200</v>
      </c>
      <c r="V177" s="30">
        <v>65</v>
      </c>
      <c r="W177" s="30">
        <v>27</v>
      </c>
    </row>
    <row r="178" spans="14:23" ht="12.75" outlineLevel="2">
      <c r="N178" s="32">
        <v>38142</v>
      </c>
      <c r="O178" s="32">
        <v>38143</v>
      </c>
      <c r="P178" s="32">
        <v>38145</v>
      </c>
      <c r="Q178" s="37">
        <v>38139</v>
      </c>
      <c r="R178" s="33">
        <v>6.19</v>
      </c>
      <c r="S178" s="33">
        <v>6.1</v>
      </c>
      <c r="T178" s="33">
        <v>6.1498</v>
      </c>
      <c r="U178" s="34">
        <v>549600</v>
      </c>
      <c r="V178" s="33">
        <v>76</v>
      </c>
      <c r="W178" s="33">
        <v>29</v>
      </c>
    </row>
    <row r="179" spans="14:23" ht="12.75" outlineLevel="2">
      <c r="N179" s="29">
        <v>38145</v>
      </c>
      <c r="O179" s="29">
        <v>38146</v>
      </c>
      <c r="P179" s="29">
        <v>38146</v>
      </c>
      <c r="Q179" s="37">
        <v>38139</v>
      </c>
      <c r="R179" s="30">
        <v>6.18</v>
      </c>
      <c r="S179" s="30">
        <v>6.05</v>
      </c>
      <c r="T179" s="30">
        <v>6.0938</v>
      </c>
      <c r="U179" s="31">
        <v>491900</v>
      </c>
      <c r="V179" s="30">
        <v>69</v>
      </c>
      <c r="W179" s="30">
        <v>29</v>
      </c>
    </row>
    <row r="180" spans="14:23" ht="12.75" outlineLevel="2">
      <c r="N180" s="32">
        <v>38146</v>
      </c>
      <c r="O180" s="32">
        <v>38147</v>
      </c>
      <c r="P180" s="32">
        <v>38147</v>
      </c>
      <c r="Q180" s="37">
        <v>38139</v>
      </c>
      <c r="R180" s="33">
        <v>6.245</v>
      </c>
      <c r="S180" s="33">
        <v>6.16</v>
      </c>
      <c r="T180" s="33">
        <v>6.1953</v>
      </c>
      <c r="U180" s="34">
        <v>457200</v>
      </c>
      <c r="V180" s="33">
        <v>55</v>
      </c>
      <c r="W180" s="33">
        <v>27</v>
      </c>
    </row>
    <row r="181" spans="14:23" ht="12.75" outlineLevel="2">
      <c r="N181" s="29">
        <v>38147</v>
      </c>
      <c r="O181" s="29">
        <v>38148</v>
      </c>
      <c r="P181" s="29">
        <v>38148</v>
      </c>
      <c r="Q181" s="37">
        <v>38139</v>
      </c>
      <c r="R181" s="30">
        <v>6.075</v>
      </c>
      <c r="S181" s="30">
        <v>6</v>
      </c>
      <c r="T181" s="30">
        <v>6.0434</v>
      </c>
      <c r="U181" s="31">
        <v>401200</v>
      </c>
      <c r="V181" s="30">
        <v>47</v>
      </c>
      <c r="W181" s="30">
        <v>27</v>
      </c>
    </row>
    <row r="182" spans="14:23" ht="12.75" outlineLevel="2">
      <c r="N182" s="32">
        <v>38148</v>
      </c>
      <c r="O182" s="32">
        <v>38149</v>
      </c>
      <c r="P182" s="32">
        <v>38152</v>
      </c>
      <c r="Q182" s="37">
        <v>38139</v>
      </c>
      <c r="R182" s="33">
        <v>6.1275</v>
      </c>
      <c r="S182" s="33">
        <v>5.95</v>
      </c>
      <c r="T182" s="33">
        <v>6.0014</v>
      </c>
      <c r="U182" s="34">
        <v>414400</v>
      </c>
      <c r="V182" s="33">
        <v>56</v>
      </c>
      <c r="W182" s="33">
        <v>28</v>
      </c>
    </row>
    <row r="183" spans="14:23" ht="12.75" outlineLevel="2">
      <c r="N183" s="29">
        <v>38152</v>
      </c>
      <c r="O183" s="29">
        <v>38153</v>
      </c>
      <c r="P183" s="29">
        <v>38153</v>
      </c>
      <c r="Q183" s="37">
        <v>38139</v>
      </c>
      <c r="R183" s="30">
        <v>6.25</v>
      </c>
      <c r="S183" s="30">
        <v>6.095</v>
      </c>
      <c r="T183" s="30">
        <v>6.1455</v>
      </c>
      <c r="U183" s="31">
        <v>373200</v>
      </c>
      <c r="V183" s="30">
        <v>45</v>
      </c>
      <c r="W183" s="30">
        <v>27</v>
      </c>
    </row>
    <row r="184" spans="14:23" ht="12.75" outlineLevel="1">
      <c r="N184" s="32">
        <v>38153</v>
      </c>
      <c r="O184" s="32">
        <v>38154</v>
      </c>
      <c r="P184" s="32">
        <v>38154</v>
      </c>
      <c r="Q184" s="37">
        <v>38139</v>
      </c>
      <c r="R184" s="33">
        <v>6.385</v>
      </c>
      <c r="S184" s="33">
        <v>6.315</v>
      </c>
      <c r="T184" s="33">
        <v>6.3491</v>
      </c>
      <c r="U184" s="34">
        <v>475900</v>
      </c>
      <c r="V184" s="33">
        <v>55</v>
      </c>
      <c r="W184" s="33">
        <v>30</v>
      </c>
    </row>
    <row r="185" spans="14:23" ht="12.75" outlineLevel="2">
      <c r="N185" s="29">
        <v>38154</v>
      </c>
      <c r="O185" s="29">
        <v>38155</v>
      </c>
      <c r="P185" s="29">
        <v>38155</v>
      </c>
      <c r="Q185" s="37">
        <v>38139</v>
      </c>
      <c r="R185" s="30">
        <v>6.42</v>
      </c>
      <c r="S185" s="30">
        <v>6.365</v>
      </c>
      <c r="T185" s="30">
        <v>6.3858</v>
      </c>
      <c r="U185" s="31">
        <v>423600</v>
      </c>
      <c r="V185" s="30">
        <v>58</v>
      </c>
      <c r="W185" s="30">
        <v>30</v>
      </c>
    </row>
    <row r="186" spans="14:23" ht="12.75" outlineLevel="2">
      <c r="N186" s="32">
        <v>38155</v>
      </c>
      <c r="O186" s="32">
        <v>38156</v>
      </c>
      <c r="P186" s="32">
        <v>38156</v>
      </c>
      <c r="Q186" s="37">
        <v>38139</v>
      </c>
      <c r="R186" s="33">
        <v>6.595</v>
      </c>
      <c r="S186" s="33">
        <v>6.46</v>
      </c>
      <c r="T186" s="33">
        <v>6.5716</v>
      </c>
      <c r="U186" s="34">
        <v>480900</v>
      </c>
      <c r="V186" s="33">
        <v>61</v>
      </c>
      <c r="W186" s="33">
        <v>30</v>
      </c>
    </row>
    <row r="187" spans="14:23" ht="12.75" outlineLevel="2">
      <c r="N187" s="29">
        <v>38156</v>
      </c>
      <c r="O187" s="29">
        <v>38157</v>
      </c>
      <c r="P187" s="29">
        <v>38159</v>
      </c>
      <c r="Q187" s="37">
        <v>38139</v>
      </c>
      <c r="R187" s="30">
        <v>6.52</v>
      </c>
      <c r="S187" s="30">
        <v>6.45</v>
      </c>
      <c r="T187" s="30">
        <v>6.4775</v>
      </c>
      <c r="U187" s="31">
        <v>471200</v>
      </c>
      <c r="V187" s="30">
        <v>60</v>
      </c>
      <c r="W187" s="30">
        <v>24</v>
      </c>
    </row>
    <row r="188" spans="14:23" ht="12.75" outlineLevel="2">
      <c r="N188" s="32">
        <v>38159</v>
      </c>
      <c r="O188" s="32">
        <v>38160</v>
      </c>
      <c r="P188" s="32">
        <v>38160</v>
      </c>
      <c r="Q188" s="37">
        <v>38139</v>
      </c>
      <c r="R188" s="33">
        <v>6.46</v>
      </c>
      <c r="S188" s="33">
        <v>6.345</v>
      </c>
      <c r="T188" s="33">
        <v>6.4234</v>
      </c>
      <c r="U188" s="34">
        <v>422600</v>
      </c>
      <c r="V188" s="33">
        <v>54</v>
      </c>
      <c r="W188" s="33">
        <v>25</v>
      </c>
    </row>
    <row r="189" spans="14:23" ht="12.75" outlineLevel="2">
      <c r="N189" s="29">
        <v>38160</v>
      </c>
      <c r="O189" s="29">
        <v>38161</v>
      </c>
      <c r="P189" s="29">
        <v>38161</v>
      </c>
      <c r="Q189" s="37">
        <v>38139</v>
      </c>
      <c r="R189" s="30">
        <v>6.34</v>
      </c>
      <c r="S189" s="30">
        <v>6.255</v>
      </c>
      <c r="T189" s="30">
        <v>6.2869</v>
      </c>
      <c r="U189" s="31">
        <v>362000</v>
      </c>
      <c r="V189" s="30">
        <v>54</v>
      </c>
      <c r="W189" s="30">
        <v>29</v>
      </c>
    </row>
    <row r="190" spans="14:23" ht="12.75" outlineLevel="2">
      <c r="N190" s="32">
        <v>38161</v>
      </c>
      <c r="O190" s="32">
        <v>38162</v>
      </c>
      <c r="P190" s="32">
        <v>38162</v>
      </c>
      <c r="Q190" s="37">
        <v>38139</v>
      </c>
      <c r="R190" s="33">
        <v>6.37</v>
      </c>
      <c r="S190" s="33">
        <v>6.24</v>
      </c>
      <c r="T190" s="33">
        <v>6.2996</v>
      </c>
      <c r="U190" s="34">
        <v>477600</v>
      </c>
      <c r="V190" s="33">
        <v>61</v>
      </c>
      <c r="W190" s="33">
        <v>30</v>
      </c>
    </row>
    <row r="191" spans="14:23" ht="12.75" outlineLevel="2">
      <c r="N191" s="29">
        <v>38162</v>
      </c>
      <c r="O191" s="29">
        <v>38163</v>
      </c>
      <c r="P191" s="29">
        <v>38163</v>
      </c>
      <c r="Q191" s="37">
        <v>38139</v>
      </c>
      <c r="R191" s="30">
        <v>6.44</v>
      </c>
      <c r="S191" s="30">
        <v>6.385</v>
      </c>
      <c r="T191" s="30">
        <v>6.4114</v>
      </c>
      <c r="U191" s="31">
        <v>487200</v>
      </c>
      <c r="V191" s="30">
        <v>76</v>
      </c>
      <c r="W191" s="30">
        <v>31</v>
      </c>
    </row>
    <row r="192" spans="14:23" ht="12.75" outlineLevel="2">
      <c r="N192" s="32">
        <v>38163</v>
      </c>
      <c r="O192" s="32">
        <v>38164</v>
      </c>
      <c r="P192" s="32">
        <v>38166</v>
      </c>
      <c r="Q192" s="37">
        <v>38139</v>
      </c>
      <c r="R192" s="33">
        <v>6.33</v>
      </c>
      <c r="S192" s="33">
        <v>6.125</v>
      </c>
      <c r="T192" s="33">
        <v>6.2757</v>
      </c>
      <c r="U192" s="34">
        <v>416500</v>
      </c>
      <c r="V192" s="33">
        <v>70</v>
      </c>
      <c r="W192" s="33">
        <v>30</v>
      </c>
    </row>
    <row r="193" spans="14:23" ht="12.75" outlineLevel="2">
      <c r="N193" s="29">
        <v>38166</v>
      </c>
      <c r="O193" s="29">
        <v>38167</v>
      </c>
      <c r="P193" s="29">
        <v>38167</v>
      </c>
      <c r="Q193" s="37">
        <v>38139</v>
      </c>
      <c r="R193" s="30">
        <v>6.21</v>
      </c>
      <c r="S193" s="30">
        <v>6.1</v>
      </c>
      <c r="T193" s="30">
        <v>6.1345</v>
      </c>
      <c r="U193" s="31">
        <v>440500</v>
      </c>
      <c r="V193" s="30">
        <v>56</v>
      </c>
      <c r="W193" s="30">
        <v>25</v>
      </c>
    </row>
    <row r="194" spans="14:23" ht="12.75" outlineLevel="2">
      <c r="N194" s="32">
        <v>38167</v>
      </c>
      <c r="O194" s="32">
        <v>38168</v>
      </c>
      <c r="P194" s="32">
        <v>38168</v>
      </c>
      <c r="Q194" s="37">
        <v>38139</v>
      </c>
      <c r="R194" s="33">
        <v>6.07</v>
      </c>
      <c r="S194" s="33">
        <v>5.9925</v>
      </c>
      <c r="T194" s="33">
        <v>6.0247</v>
      </c>
      <c r="U194" s="34">
        <v>426700</v>
      </c>
      <c r="V194" s="33">
        <v>63</v>
      </c>
      <c r="W194" s="33">
        <v>27</v>
      </c>
    </row>
    <row r="195" spans="14:23" ht="18.75" outlineLevel="2">
      <c r="N195" s="32"/>
      <c r="O195" s="32"/>
      <c r="P195" s="32"/>
      <c r="Q195" s="38" t="s">
        <v>55</v>
      </c>
      <c r="R195" s="33"/>
      <c r="S195" s="33"/>
      <c r="T195" s="33">
        <f>SUBTOTAL(1,T174:T194)</f>
        <v>6.291580952380953</v>
      </c>
      <c r="U195" s="34"/>
      <c r="V195" s="33"/>
      <c r="W195" s="33"/>
    </row>
    <row r="196" spans="14:23" ht="12.75" outlineLevel="2">
      <c r="N196" s="29">
        <v>38168</v>
      </c>
      <c r="O196" s="29">
        <v>38169</v>
      </c>
      <c r="P196" s="29">
        <v>38169</v>
      </c>
      <c r="Q196" s="37">
        <v>38169</v>
      </c>
      <c r="R196" s="30">
        <v>6.085</v>
      </c>
      <c r="S196" s="30">
        <v>5.91</v>
      </c>
      <c r="T196" s="30">
        <v>6.0318</v>
      </c>
      <c r="U196" s="31">
        <v>770300</v>
      </c>
      <c r="V196" s="30">
        <v>91</v>
      </c>
      <c r="W196" s="30">
        <v>35</v>
      </c>
    </row>
    <row r="197" spans="14:23" ht="12.75" outlineLevel="2">
      <c r="N197" s="32">
        <v>38169</v>
      </c>
      <c r="O197" s="32">
        <v>38170</v>
      </c>
      <c r="P197" s="32">
        <v>38170</v>
      </c>
      <c r="Q197" s="37">
        <v>38169</v>
      </c>
      <c r="R197" s="33">
        <v>6.03</v>
      </c>
      <c r="S197" s="33">
        <v>5.85</v>
      </c>
      <c r="T197" s="33">
        <v>5.9507</v>
      </c>
      <c r="U197" s="34">
        <v>986100</v>
      </c>
      <c r="V197" s="33">
        <v>122</v>
      </c>
      <c r="W197" s="33">
        <v>30</v>
      </c>
    </row>
    <row r="198" spans="14:23" ht="12.75" outlineLevel="2">
      <c r="N198" s="29">
        <v>38170</v>
      </c>
      <c r="O198" s="29">
        <v>38171</v>
      </c>
      <c r="P198" s="29">
        <v>38174</v>
      </c>
      <c r="Q198" s="37">
        <v>38169</v>
      </c>
      <c r="R198" s="30">
        <v>5.985</v>
      </c>
      <c r="S198" s="30">
        <v>5.825</v>
      </c>
      <c r="T198" s="30">
        <v>5.8832</v>
      </c>
      <c r="U198" s="31">
        <v>603900</v>
      </c>
      <c r="V198" s="30">
        <v>79</v>
      </c>
      <c r="W198" s="30">
        <v>28</v>
      </c>
    </row>
    <row r="199" spans="14:23" ht="12.75" outlineLevel="2">
      <c r="N199" s="32">
        <v>38174</v>
      </c>
      <c r="O199" s="32">
        <v>38175</v>
      </c>
      <c r="P199" s="32">
        <v>38175</v>
      </c>
      <c r="Q199" s="37">
        <v>38169</v>
      </c>
      <c r="R199" s="33">
        <v>6.22</v>
      </c>
      <c r="S199" s="33">
        <v>6.14</v>
      </c>
      <c r="T199" s="33">
        <v>6.1618</v>
      </c>
      <c r="U199" s="34">
        <v>569600</v>
      </c>
      <c r="V199" s="33">
        <v>69</v>
      </c>
      <c r="W199" s="33">
        <v>28</v>
      </c>
    </row>
    <row r="200" spans="14:23" ht="12.75" outlineLevel="2">
      <c r="N200" s="29">
        <v>38175</v>
      </c>
      <c r="O200" s="29">
        <v>38176</v>
      </c>
      <c r="P200" s="29">
        <v>38176</v>
      </c>
      <c r="Q200" s="37">
        <v>38169</v>
      </c>
      <c r="R200" s="30">
        <v>6.3</v>
      </c>
      <c r="S200" s="30">
        <v>6.17</v>
      </c>
      <c r="T200" s="30">
        <v>6.2675</v>
      </c>
      <c r="U200" s="31">
        <v>522800</v>
      </c>
      <c r="V200" s="30">
        <v>60</v>
      </c>
      <c r="W200" s="30">
        <v>28</v>
      </c>
    </row>
    <row r="201" spans="14:23" ht="12.75" outlineLevel="2">
      <c r="N201" s="32">
        <v>38176</v>
      </c>
      <c r="O201" s="32">
        <v>38177</v>
      </c>
      <c r="P201" s="32">
        <v>38177</v>
      </c>
      <c r="Q201" s="37">
        <v>38169</v>
      </c>
      <c r="R201" s="33">
        <v>6.25</v>
      </c>
      <c r="S201" s="33">
        <v>5.99</v>
      </c>
      <c r="T201" s="33">
        <v>6.1874</v>
      </c>
      <c r="U201" s="34">
        <v>407700</v>
      </c>
      <c r="V201" s="33">
        <v>47</v>
      </c>
      <c r="W201" s="33">
        <v>27</v>
      </c>
    </row>
    <row r="202" spans="14:23" ht="12.75" outlineLevel="2">
      <c r="N202" s="29">
        <v>38177</v>
      </c>
      <c r="O202" s="29">
        <v>38178</v>
      </c>
      <c r="P202" s="29">
        <v>38180</v>
      </c>
      <c r="Q202" s="37">
        <v>38169</v>
      </c>
      <c r="R202" s="30">
        <v>6</v>
      </c>
      <c r="S202" s="30">
        <v>5.81</v>
      </c>
      <c r="T202" s="30">
        <v>5.8911</v>
      </c>
      <c r="U202" s="31">
        <v>498500</v>
      </c>
      <c r="V202" s="30">
        <v>59</v>
      </c>
      <c r="W202" s="30">
        <v>28</v>
      </c>
    </row>
    <row r="203" spans="14:23" ht="12.75" outlineLevel="2">
      <c r="N203" s="32">
        <v>38180</v>
      </c>
      <c r="O203" s="32">
        <v>38181</v>
      </c>
      <c r="P203" s="32">
        <v>38181</v>
      </c>
      <c r="Q203" s="37">
        <v>38169</v>
      </c>
      <c r="R203" s="33">
        <v>6.03</v>
      </c>
      <c r="S203" s="33">
        <v>5.895</v>
      </c>
      <c r="T203" s="33">
        <v>5.9473</v>
      </c>
      <c r="U203" s="34">
        <v>721800</v>
      </c>
      <c r="V203" s="33">
        <v>75</v>
      </c>
      <c r="W203" s="33">
        <v>30</v>
      </c>
    </row>
    <row r="204" spans="14:23" ht="12.75" outlineLevel="2">
      <c r="N204" s="29">
        <v>38181</v>
      </c>
      <c r="O204" s="29">
        <v>38182</v>
      </c>
      <c r="P204" s="29">
        <v>38182</v>
      </c>
      <c r="Q204" s="37">
        <v>38169</v>
      </c>
      <c r="R204" s="30">
        <v>5.91</v>
      </c>
      <c r="S204" s="30">
        <v>5.78</v>
      </c>
      <c r="T204" s="30">
        <v>5.852</v>
      </c>
      <c r="U204" s="31">
        <v>704900</v>
      </c>
      <c r="V204" s="30">
        <v>74</v>
      </c>
      <c r="W204" s="30">
        <v>28</v>
      </c>
    </row>
    <row r="205" spans="14:23" ht="12.75" outlineLevel="2">
      <c r="N205" s="32">
        <v>38182</v>
      </c>
      <c r="O205" s="32">
        <v>38183</v>
      </c>
      <c r="P205" s="32">
        <v>38183</v>
      </c>
      <c r="Q205" s="37">
        <v>38169</v>
      </c>
      <c r="R205" s="33">
        <v>5.96</v>
      </c>
      <c r="S205" s="33">
        <v>5.88</v>
      </c>
      <c r="T205" s="33">
        <v>5.9092</v>
      </c>
      <c r="U205" s="34">
        <v>673400</v>
      </c>
      <c r="V205" s="33">
        <v>62</v>
      </c>
      <c r="W205" s="33">
        <v>27</v>
      </c>
    </row>
    <row r="206" spans="14:23" ht="12.75" outlineLevel="2">
      <c r="N206" s="29">
        <v>38183</v>
      </c>
      <c r="O206" s="29">
        <v>38184</v>
      </c>
      <c r="P206" s="29">
        <v>38184</v>
      </c>
      <c r="Q206" s="37">
        <v>38169</v>
      </c>
      <c r="R206" s="30">
        <v>5.965</v>
      </c>
      <c r="S206" s="30">
        <v>5.8</v>
      </c>
      <c r="T206" s="30">
        <v>5.9235</v>
      </c>
      <c r="U206" s="31">
        <v>580900</v>
      </c>
      <c r="V206" s="30">
        <v>57</v>
      </c>
      <c r="W206" s="30">
        <v>25</v>
      </c>
    </row>
    <row r="207" spans="14:23" ht="12.75" outlineLevel="1">
      <c r="N207" s="32">
        <v>38184</v>
      </c>
      <c r="O207" s="32">
        <v>38185</v>
      </c>
      <c r="P207" s="32">
        <v>38187</v>
      </c>
      <c r="Q207" s="37">
        <v>38169</v>
      </c>
      <c r="R207" s="33">
        <v>5.83</v>
      </c>
      <c r="S207" s="33">
        <v>5.7</v>
      </c>
      <c r="T207" s="33">
        <v>5.7703</v>
      </c>
      <c r="U207" s="34">
        <v>439500</v>
      </c>
      <c r="V207" s="33">
        <v>54</v>
      </c>
      <c r="W207" s="33">
        <v>27</v>
      </c>
    </row>
    <row r="208" spans="14:23" ht="12.75" outlineLevel="2">
      <c r="N208" s="29">
        <v>38187</v>
      </c>
      <c r="O208" s="29">
        <v>38188</v>
      </c>
      <c r="P208" s="29">
        <v>38188</v>
      </c>
      <c r="Q208" s="37">
        <v>38169</v>
      </c>
      <c r="R208" s="30">
        <v>5.77</v>
      </c>
      <c r="S208" s="30">
        <v>5.715</v>
      </c>
      <c r="T208" s="30">
        <v>5.7471</v>
      </c>
      <c r="U208" s="31">
        <v>513800</v>
      </c>
      <c r="V208" s="30">
        <v>48</v>
      </c>
      <c r="W208" s="30">
        <v>27</v>
      </c>
    </row>
    <row r="209" spans="14:23" ht="12.75" outlineLevel="2">
      <c r="N209" s="32">
        <v>38188</v>
      </c>
      <c r="O209" s="32">
        <v>38189</v>
      </c>
      <c r="P209" s="32">
        <v>38189</v>
      </c>
      <c r="Q209" s="37">
        <v>38169</v>
      </c>
      <c r="R209" s="33">
        <v>5.9</v>
      </c>
      <c r="S209" s="33">
        <v>5.75</v>
      </c>
      <c r="T209" s="33">
        <v>5.8041</v>
      </c>
      <c r="U209" s="34">
        <v>559100</v>
      </c>
      <c r="V209" s="33">
        <v>56</v>
      </c>
      <c r="W209" s="33">
        <v>25</v>
      </c>
    </row>
    <row r="210" spans="14:23" ht="12.75" outlineLevel="2">
      <c r="N210" s="29">
        <v>38189</v>
      </c>
      <c r="O210" s="29">
        <v>38190</v>
      </c>
      <c r="P210" s="29">
        <v>38190</v>
      </c>
      <c r="Q210" s="37">
        <v>38169</v>
      </c>
      <c r="R210" s="30">
        <v>5.92</v>
      </c>
      <c r="S210" s="30">
        <v>5.87</v>
      </c>
      <c r="T210" s="30">
        <v>5.905</v>
      </c>
      <c r="U210" s="31">
        <v>537600</v>
      </c>
      <c r="V210" s="30">
        <v>65</v>
      </c>
      <c r="W210" s="30">
        <v>27</v>
      </c>
    </row>
    <row r="211" spans="14:23" ht="12.75" outlineLevel="2">
      <c r="N211" s="32">
        <v>38190</v>
      </c>
      <c r="O211" s="32">
        <v>38191</v>
      </c>
      <c r="P211" s="32">
        <v>38191</v>
      </c>
      <c r="Q211" s="37">
        <v>38169</v>
      </c>
      <c r="R211" s="33">
        <v>6.07</v>
      </c>
      <c r="S211" s="33">
        <v>5.8175</v>
      </c>
      <c r="T211" s="33">
        <v>5.8455</v>
      </c>
      <c r="U211" s="34">
        <v>410400</v>
      </c>
      <c r="V211" s="33">
        <v>50</v>
      </c>
      <c r="W211" s="33">
        <v>24</v>
      </c>
    </row>
    <row r="212" spans="14:23" ht="12.75" outlineLevel="2">
      <c r="N212" s="29">
        <v>38191</v>
      </c>
      <c r="O212" s="29">
        <v>38192</v>
      </c>
      <c r="P212" s="29">
        <v>38194</v>
      </c>
      <c r="Q212" s="37">
        <v>38169</v>
      </c>
      <c r="R212" s="30">
        <v>6.03</v>
      </c>
      <c r="S212" s="30">
        <v>5.93</v>
      </c>
      <c r="T212" s="30">
        <v>5.9841</v>
      </c>
      <c r="U212" s="31">
        <v>837700</v>
      </c>
      <c r="V212" s="30">
        <v>81</v>
      </c>
      <c r="W212" s="30">
        <v>27</v>
      </c>
    </row>
    <row r="213" spans="14:23" ht="12.75" outlineLevel="2">
      <c r="N213" s="32">
        <v>38194</v>
      </c>
      <c r="O213" s="32">
        <v>38195</v>
      </c>
      <c r="P213" s="32">
        <v>38195</v>
      </c>
      <c r="Q213" s="37">
        <v>38169</v>
      </c>
      <c r="R213" s="33">
        <v>5.98</v>
      </c>
      <c r="S213" s="33">
        <v>5.8</v>
      </c>
      <c r="T213" s="33">
        <v>5.9431</v>
      </c>
      <c r="U213" s="34">
        <v>669900</v>
      </c>
      <c r="V213" s="33">
        <v>62</v>
      </c>
      <c r="W213" s="33">
        <v>26</v>
      </c>
    </row>
    <row r="214" spans="14:23" ht="12.75" outlineLevel="2">
      <c r="N214" s="29">
        <v>38195</v>
      </c>
      <c r="O214" s="29">
        <v>38196</v>
      </c>
      <c r="P214" s="29">
        <v>38196</v>
      </c>
      <c r="Q214" s="37">
        <v>38169</v>
      </c>
      <c r="R214" s="30">
        <v>5.92</v>
      </c>
      <c r="S214" s="30">
        <v>5.775</v>
      </c>
      <c r="T214" s="30">
        <v>5.8726</v>
      </c>
      <c r="U214" s="31">
        <v>444100</v>
      </c>
      <c r="V214" s="30">
        <v>46</v>
      </c>
      <c r="W214" s="30">
        <v>23</v>
      </c>
    </row>
    <row r="215" spans="14:23" ht="12.75" outlineLevel="2">
      <c r="N215" s="32">
        <v>38196</v>
      </c>
      <c r="O215" s="32">
        <v>38197</v>
      </c>
      <c r="P215" s="32">
        <v>38197</v>
      </c>
      <c r="Q215" s="37">
        <v>38169</v>
      </c>
      <c r="R215" s="33">
        <v>5.82</v>
      </c>
      <c r="S215" s="33">
        <v>5.74</v>
      </c>
      <c r="T215" s="33">
        <v>5.7735</v>
      </c>
      <c r="U215" s="34">
        <v>382700</v>
      </c>
      <c r="V215" s="33">
        <v>56</v>
      </c>
      <c r="W215" s="33">
        <v>22</v>
      </c>
    </row>
    <row r="216" spans="14:23" ht="12.75" outlineLevel="2">
      <c r="N216" s="29">
        <v>38197</v>
      </c>
      <c r="O216" s="29">
        <v>38198</v>
      </c>
      <c r="P216" s="29">
        <v>38199</v>
      </c>
      <c r="Q216" s="37">
        <v>38169</v>
      </c>
      <c r="R216" s="30">
        <v>6</v>
      </c>
      <c r="S216" s="30">
        <v>5.79</v>
      </c>
      <c r="T216" s="30">
        <v>5.9308</v>
      </c>
      <c r="U216" s="31">
        <v>681300</v>
      </c>
      <c r="V216" s="30">
        <v>79</v>
      </c>
      <c r="W216" s="30">
        <v>26</v>
      </c>
    </row>
    <row r="217" spans="14:23" ht="18.75" outlineLevel="2">
      <c r="N217" s="29"/>
      <c r="O217" s="29"/>
      <c r="P217" s="29"/>
      <c r="Q217" s="38" t="s">
        <v>56</v>
      </c>
      <c r="R217" s="30"/>
      <c r="S217" s="30"/>
      <c r="T217" s="30">
        <f>SUBTOTAL(1,T196:T216)</f>
        <v>5.932457142857144</v>
      </c>
      <c r="U217" s="31"/>
      <c r="V217" s="30"/>
      <c r="W217" s="30"/>
    </row>
    <row r="218" spans="14:23" ht="12.75" outlineLevel="2">
      <c r="N218" s="32">
        <v>38198</v>
      </c>
      <c r="O218" s="32">
        <v>38200</v>
      </c>
      <c r="P218" s="32">
        <v>38201</v>
      </c>
      <c r="Q218" s="37">
        <v>38200</v>
      </c>
      <c r="R218" s="33">
        <v>6.13</v>
      </c>
      <c r="S218" s="33">
        <v>5.9</v>
      </c>
      <c r="T218" s="33">
        <v>6.0268</v>
      </c>
      <c r="U218" s="34">
        <v>635000</v>
      </c>
      <c r="V218" s="33">
        <v>76</v>
      </c>
      <c r="W218" s="33">
        <v>33</v>
      </c>
    </row>
    <row r="219" spans="14:23" ht="12.75" outlineLevel="2">
      <c r="N219" s="29">
        <v>38201</v>
      </c>
      <c r="O219" s="29">
        <v>38202</v>
      </c>
      <c r="P219" s="29">
        <v>38202</v>
      </c>
      <c r="Q219" s="37">
        <v>38200</v>
      </c>
      <c r="R219" s="30">
        <v>5.935</v>
      </c>
      <c r="S219" s="30">
        <v>5.8</v>
      </c>
      <c r="T219" s="30">
        <v>5.8572</v>
      </c>
      <c r="U219" s="31">
        <v>701600</v>
      </c>
      <c r="V219" s="30">
        <v>94</v>
      </c>
      <c r="W219" s="30">
        <v>33</v>
      </c>
    </row>
    <row r="220" spans="14:23" ht="12.75" outlineLevel="2">
      <c r="N220" s="32">
        <v>38202</v>
      </c>
      <c r="O220" s="32">
        <v>38203</v>
      </c>
      <c r="P220" s="32">
        <v>38203</v>
      </c>
      <c r="Q220" s="37">
        <v>38200</v>
      </c>
      <c r="R220" s="33">
        <v>5.85</v>
      </c>
      <c r="S220" s="33">
        <v>5.69</v>
      </c>
      <c r="T220" s="33">
        <v>5.7684</v>
      </c>
      <c r="U220" s="34">
        <v>579500</v>
      </c>
      <c r="V220" s="33">
        <v>75</v>
      </c>
      <c r="W220" s="33">
        <v>32</v>
      </c>
    </row>
    <row r="221" spans="14:23" ht="12.75" outlineLevel="2">
      <c r="N221" s="29">
        <v>38203</v>
      </c>
      <c r="O221" s="29">
        <v>38204</v>
      </c>
      <c r="P221" s="29">
        <v>38204</v>
      </c>
      <c r="Q221" s="37">
        <v>38200</v>
      </c>
      <c r="R221" s="30">
        <v>5.74</v>
      </c>
      <c r="S221" s="30">
        <v>5.66</v>
      </c>
      <c r="T221" s="30">
        <v>5.7043</v>
      </c>
      <c r="U221" s="31">
        <v>678900</v>
      </c>
      <c r="V221" s="30">
        <v>74</v>
      </c>
      <c r="W221" s="30">
        <v>31</v>
      </c>
    </row>
    <row r="222" spans="14:23" ht="12.75" outlineLevel="2">
      <c r="N222" s="32">
        <v>38204</v>
      </c>
      <c r="O222" s="32">
        <v>38205</v>
      </c>
      <c r="P222" s="32">
        <v>38205</v>
      </c>
      <c r="Q222" s="37">
        <v>38200</v>
      </c>
      <c r="R222" s="33">
        <v>5.58</v>
      </c>
      <c r="S222" s="33">
        <v>5.5</v>
      </c>
      <c r="T222" s="33">
        <v>5.5436</v>
      </c>
      <c r="U222" s="34">
        <v>592900</v>
      </c>
      <c r="V222" s="33">
        <v>80</v>
      </c>
      <c r="W222" s="33">
        <v>30</v>
      </c>
    </row>
    <row r="223" spans="14:23" ht="12.75" outlineLevel="2">
      <c r="N223" s="29">
        <v>38205</v>
      </c>
      <c r="O223" s="29">
        <v>38206</v>
      </c>
      <c r="P223" s="29">
        <v>38208</v>
      </c>
      <c r="Q223" s="37">
        <v>38200</v>
      </c>
      <c r="R223" s="30">
        <v>5.49</v>
      </c>
      <c r="S223" s="30">
        <v>5.35</v>
      </c>
      <c r="T223" s="30">
        <v>5.4152</v>
      </c>
      <c r="U223" s="31">
        <v>473400</v>
      </c>
      <c r="V223" s="30">
        <v>57</v>
      </c>
      <c r="W223" s="30">
        <v>30</v>
      </c>
    </row>
    <row r="224" spans="14:23" ht="12.75" outlineLevel="2">
      <c r="N224" s="32">
        <v>38208</v>
      </c>
      <c r="O224" s="32">
        <v>38209</v>
      </c>
      <c r="P224" s="32">
        <v>38209</v>
      </c>
      <c r="Q224" s="37">
        <v>38200</v>
      </c>
      <c r="R224" s="33">
        <v>5.6425</v>
      </c>
      <c r="S224" s="33">
        <v>5.5375</v>
      </c>
      <c r="T224" s="33">
        <v>5.5817</v>
      </c>
      <c r="U224" s="34">
        <v>542200</v>
      </c>
      <c r="V224" s="33">
        <v>66</v>
      </c>
      <c r="W224" s="33">
        <v>32</v>
      </c>
    </row>
    <row r="225" spans="14:23" ht="12.75" outlineLevel="2">
      <c r="N225" s="29">
        <v>38209</v>
      </c>
      <c r="O225" s="29">
        <v>38210</v>
      </c>
      <c r="P225" s="29">
        <v>38210</v>
      </c>
      <c r="Q225" s="37">
        <v>38200</v>
      </c>
      <c r="R225" s="30">
        <v>5.87</v>
      </c>
      <c r="S225" s="30">
        <v>5.725</v>
      </c>
      <c r="T225" s="30">
        <v>5.7793</v>
      </c>
      <c r="U225" s="31">
        <v>430200</v>
      </c>
      <c r="V225" s="30">
        <v>57</v>
      </c>
      <c r="W225" s="30">
        <v>29</v>
      </c>
    </row>
    <row r="226" spans="14:23" ht="12.75" outlineLevel="2">
      <c r="N226" s="32">
        <v>38210</v>
      </c>
      <c r="O226" s="32">
        <v>38211</v>
      </c>
      <c r="P226" s="32">
        <v>38211</v>
      </c>
      <c r="Q226" s="37">
        <v>38200</v>
      </c>
      <c r="R226" s="33">
        <v>5.6825</v>
      </c>
      <c r="S226" s="33">
        <v>5.51</v>
      </c>
      <c r="T226" s="33">
        <v>5.6392</v>
      </c>
      <c r="U226" s="34">
        <v>588700</v>
      </c>
      <c r="V226" s="33">
        <v>66</v>
      </c>
      <c r="W226" s="33">
        <v>29</v>
      </c>
    </row>
    <row r="227" spans="14:23" ht="12.75" outlineLevel="2">
      <c r="N227" s="29">
        <v>38211</v>
      </c>
      <c r="O227" s="29">
        <v>38212</v>
      </c>
      <c r="P227" s="29">
        <v>38212</v>
      </c>
      <c r="Q227" s="37">
        <v>38200</v>
      </c>
      <c r="R227" s="30">
        <v>5.54</v>
      </c>
      <c r="S227" s="30">
        <v>5.36</v>
      </c>
      <c r="T227" s="30">
        <v>5.4573</v>
      </c>
      <c r="U227" s="31">
        <v>588600</v>
      </c>
      <c r="V227" s="30">
        <v>72</v>
      </c>
      <c r="W227" s="30">
        <v>30</v>
      </c>
    </row>
    <row r="228" spans="14:23" ht="12.75" outlineLevel="2">
      <c r="N228" s="32">
        <v>38212</v>
      </c>
      <c r="O228" s="32">
        <v>38213</v>
      </c>
      <c r="P228" s="32">
        <v>38215</v>
      </c>
      <c r="Q228" s="37">
        <v>38200</v>
      </c>
      <c r="R228" s="33">
        <v>5.36</v>
      </c>
      <c r="S228" s="33">
        <v>5.23</v>
      </c>
      <c r="T228" s="33">
        <v>5.2714</v>
      </c>
      <c r="U228" s="34">
        <v>517900</v>
      </c>
      <c r="V228" s="33">
        <v>62</v>
      </c>
      <c r="W228" s="33">
        <v>33</v>
      </c>
    </row>
    <row r="229" spans="14:23" ht="12.75" outlineLevel="1">
      <c r="N229" s="29">
        <v>38215</v>
      </c>
      <c r="O229" s="29">
        <v>38216</v>
      </c>
      <c r="P229" s="29">
        <v>38216</v>
      </c>
      <c r="Q229" s="37">
        <v>38200</v>
      </c>
      <c r="R229" s="30">
        <v>5.42</v>
      </c>
      <c r="S229" s="30">
        <v>5.255</v>
      </c>
      <c r="T229" s="30">
        <v>5.3427</v>
      </c>
      <c r="U229" s="31">
        <v>555900</v>
      </c>
      <c r="V229" s="30">
        <v>67</v>
      </c>
      <c r="W229" s="30">
        <v>32</v>
      </c>
    </row>
    <row r="230" spans="14:23" ht="12.75" outlineLevel="2">
      <c r="N230" s="32">
        <v>38216</v>
      </c>
      <c r="O230" s="32">
        <v>38217</v>
      </c>
      <c r="P230" s="32">
        <v>38217</v>
      </c>
      <c r="Q230" s="37">
        <v>38200</v>
      </c>
      <c r="R230" s="33">
        <v>5.34</v>
      </c>
      <c r="S230" s="33">
        <v>5.23</v>
      </c>
      <c r="T230" s="33">
        <v>5.2673</v>
      </c>
      <c r="U230" s="34">
        <v>391000</v>
      </c>
      <c r="V230" s="33">
        <v>54</v>
      </c>
      <c r="W230" s="33">
        <v>33</v>
      </c>
    </row>
    <row r="231" spans="14:23" ht="12.75" outlineLevel="2">
      <c r="N231" s="29">
        <v>38217</v>
      </c>
      <c r="O231" s="29">
        <v>38218</v>
      </c>
      <c r="P231" s="29">
        <v>38218</v>
      </c>
      <c r="Q231" s="37">
        <v>38200</v>
      </c>
      <c r="R231" s="30">
        <v>5.405</v>
      </c>
      <c r="S231" s="30">
        <v>5.325</v>
      </c>
      <c r="T231" s="30">
        <v>5.3589</v>
      </c>
      <c r="U231" s="31">
        <v>277800</v>
      </c>
      <c r="V231" s="30">
        <v>42</v>
      </c>
      <c r="W231" s="30">
        <v>24</v>
      </c>
    </row>
    <row r="232" spans="14:23" ht="12.75" outlineLevel="2">
      <c r="N232" s="32">
        <v>38218</v>
      </c>
      <c r="O232" s="32">
        <v>38219</v>
      </c>
      <c r="P232" s="32">
        <v>38219</v>
      </c>
      <c r="Q232" s="37">
        <v>38200</v>
      </c>
      <c r="R232" s="33">
        <v>5.395</v>
      </c>
      <c r="S232" s="33">
        <v>5.24</v>
      </c>
      <c r="T232" s="33">
        <v>5.3373</v>
      </c>
      <c r="U232" s="34">
        <v>398400</v>
      </c>
      <c r="V232" s="33">
        <v>51</v>
      </c>
      <c r="W232" s="33">
        <v>21</v>
      </c>
    </row>
    <row r="233" spans="14:23" ht="12.75" outlineLevel="2">
      <c r="N233" s="29">
        <v>38219</v>
      </c>
      <c r="O233" s="29">
        <v>38220</v>
      </c>
      <c r="P233" s="29">
        <v>38222</v>
      </c>
      <c r="Q233" s="37">
        <v>38200</v>
      </c>
      <c r="R233" s="30">
        <v>5.44</v>
      </c>
      <c r="S233" s="30">
        <v>5.35</v>
      </c>
      <c r="T233" s="30">
        <v>5.3917</v>
      </c>
      <c r="U233" s="31">
        <v>392100</v>
      </c>
      <c r="V233" s="30">
        <v>52</v>
      </c>
      <c r="W233" s="30">
        <v>26</v>
      </c>
    </row>
    <row r="234" spans="14:23" ht="12.75" outlineLevel="2">
      <c r="N234" s="32">
        <v>38222</v>
      </c>
      <c r="O234" s="32">
        <v>38223</v>
      </c>
      <c r="P234" s="32">
        <v>38223</v>
      </c>
      <c r="Q234" s="37">
        <v>38200</v>
      </c>
      <c r="R234" s="33">
        <v>5.37</v>
      </c>
      <c r="S234" s="33">
        <v>5.265</v>
      </c>
      <c r="T234" s="33">
        <v>5.3396</v>
      </c>
      <c r="U234" s="34">
        <v>342900</v>
      </c>
      <c r="V234" s="33">
        <v>47</v>
      </c>
      <c r="W234" s="33">
        <v>24</v>
      </c>
    </row>
    <row r="235" spans="14:23" ht="12.75" outlineLevel="2">
      <c r="N235" s="29">
        <v>38223</v>
      </c>
      <c r="O235" s="29">
        <v>38224</v>
      </c>
      <c r="P235" s="29">
        <v>38224</v>
      </c>
      <c r="Q235" s="37">
        <v>38200</v>
      </c>
      <c r="R235" s="30">
        <v>5.35</v>
      </c>
      <c r="S235" s="30">
        <v>5.19</v>
      </c>
      <c r="T235" s="30">
        <v>5.2286</v>
      </c>
      <c r="U235" s="31">
        <v>396700</v>
      </c>
      <c r="V235" s="30">
        <v>56</v>
      </c>
      <c r="W235" s="30">
        <v>28</v>
      </c>
    </row>
    <row r="236" spans="14:23" ht="12.75" outlineLevel="2">
      <c r="N236" s="32">
        <v>38224</v>
      </c>
      <c r="O236" s="32">
        <v>38225</v>
      </c>
      <c r="P236" s="32">
        <v>38225</v>
      </c>
      <c r="Q236" s="37">
        <v>38200</v>
      </c>
      <c r="R236" s="33">
        <v>5.36</v>
      </c>
      <c r="S236" s="33">
        <v>5.275</v>
      </c>
      <c r="T236" s="33">
        <v>5.3154</v>
      </c>
      <c r="U236" s="34">
        <v>340800</v>
      </c>
      <c r="V236" s="33">
        <v>46</v>
      </c>
      <c r="W236" s="33">
        <v>24</v>
      </c>
    </row>
    <row r="237" spans="14:23" ht="12.75" outlineLevel="2">
      <c r="N237" s="29">
        <v>38225</v>
      </c>
      <c r="O237" s="29">
        <v>38226</v>
      </c>
      <c r="P237" s="29">
        <v>38226</v>
      </c>
      <c r="Q237" s="37">
        <v>38200</v>
      </c>
      <c r="R237" s="30">
        <v>5.215</v>
      </c>
      <c r="S237" s="30">
        <v>5.15</v>
      </c>
      <c r="T237" s="30">
        <v>5.1941</v>
      </c>
      <c r="U237" s="31">
        <v>204000</v>
      </c>
      <c r="V237" s="30">
        <v>26</v>
      </c>
      <c r="W237" s="30">
        <v>21</v>
      </c>
    </row>
    <row r="238" spans="14:23" ht="12.75" outlineLevel="2">
      <c r="N238" s="32">
        <v>38226</v>
      </c>
      <c r="O238" s="32">
        <v>38227</v>
      </c>
      <c r="P238" s="32">
        <v>38229</v>
      </c>
      <c r="Q238" s="37">
        <v>38200</v>
      </c>
      <c r="R238" s="33">
        <v>5.105</v>
      </c>
      <c r="S238" s="33">
        <v>4.98</v>
      </c>
      <c r="T238" s="33">
        <v>5.0458</v>
      </c>
      <c r="U238" s="34">
        <v>425900</v>
      </c>
      <c r="V238" s="33">
        <v>54</v>
      </c>
      <c r="W238" s="33">
        <v>26</v>
      </c>
    </row>
    <row r="239" spans="14:23" ht="12.75" outlineLevel="2">
      <c r="N239" s="29">
        <v>38229</v>
      </c>
      <c r="O239" s="29">
        <v>38230</v>
      </c>
      <c r="P239" s="29">
        <v>38230</v>
      </c>
      <c r="Q239" s="37">
        <v>38200</v>
      </c>
      <c r="R239" s="30">
        <v>5.105</v>
      </c>
      <c r="S239" s="30">
        <v>4.975</v>
      </c>
      <c r="T239" s="30">
        <v>5.0464</v>
      </c>
      <c r="U239" s="31">
        <v>451800</v>
      </c>
      <c r="V239" s="30">
        <v>58</v>
      </c>
      <c r="W239" s="30">
        <v>30</v>
      </c>
    </row>
    <row r="240" spans="14:23" ht="18.75" outlineLevel="2">
      <c r="N240" s="29"/>
      <c r="O240" s="29"/>
      <c r="P240" s="29"/>
      <c r="Q240" s="38" t="s">
        <v>57</v>
      </c>
      <c r="R240" s="30"/>
      <c r="S240" s="30"/>
      <c r="T240" s="30">
        <f>SUBTOTAL(1,T218:T239)</f>
        <v>5.450554545454546</v>
      </c>
      <c r="U240" s="31"/>
      <c r="V240" s="30"/>
      <c r="W240" s="30"/>
    </row>
    <row r="241" spans="14:23" ht="12.75" outlineLevel="2">
      <c r="N241" s="32">
        <v>38230</v>
      </c>
      <c r="O241" s="32">
        <v>38231</v>
      </c>
      <c r="P241" s="32">
        <v>38231</v>
      </c>
      <c r="Q241" s="37">
        <v>38231</v>
      </c>
      <c r="R241" s="33">
        <v>5.09</v>
      </c>
      <c r="S241" s="33">
        <v>4.965</v>
      </c>
      <c r="T241" s="33">
        <v>5.0385</v>
      </c>
      <c r="U241" s="34">
        <v>496600</v>
      </c>
      <c r="V241" s="33">
        <v>65</v>
      </c>
      <c r="W241" s="33">
        <v>29</v>
      </c>
    </row>
    <row r="242" spans="14:23" ht="12.75" outlineLevel="2">
      <c r="N242" s="29">
        <v>38231</v>
      </c>
      <c r="O242" s="29">
        <v>38232</v>
      </c>
      <c r="P242" s="29">
        <v>38232</v>
      </c>
      <c r="Q242" s="37">
        <v>38231</v>
      </c>
      <c r="R242" s="30">
        <v>5.075</v>
      </c>
      <c r="S242" s="30">
        <v>4.945</v>
      </c>
      <c r="T242" s="30">
        <v>5.0241</v>
      </c>
      <c r="U242" s="31">
        <v>419600</v>
      </c>
      <c r="V242" s="30">
        <v>52</v>
      </c>
      <c r="W242" s="30">
        <v>26</v>
      </c>
    </row>
    <row r="243" spans="14:23" ht="12.75" outlineLevel="2">
      <c r="N243" s="32">
        <v>38232</v>
      </c>
      <c r="O243" s="32">
        <v>38233</v>
      </c>
      <c r="P243" s="32">
        <v>38233</v>
      </c>
      <c r="Q243" s="37">
        <v>38231</v>
      </c>
      <c r="R243" s="33">
        <v>4.8825</v>
      </c>
      <c r="S243" s="33">
        <v>4.485</v>
      </c>
      <c r="T243" s="33">
        <v>4.7456</v>
      </c>
      <c r="U243" s="34">
        <v>480600</v>
      </c>
      <c r="V243" s="33">
        <v>55</v>
      </c>
      <c r="W243" s="33">
        <v>25</v>
      </c>
    </row>
    <row r="244" spans="14:23" ht="12.75" outlineLevel="2">
      <c r="N244" s="29">
        <v>38233</v>
      </c>
      <c r="O244" s="29">
        <v>38234</v>
      </c>
      <c r="P244" s="29">
        <v>38237</v>
      </c>
      <c r="Q244" s="37">
        <v>38231</v>
      </c>
      <c r="R244" s="30">
        <v>4.55</v>
      </c>
      <c r="S244" s="30">
        <v>4.22</v>
      </c>
      <c r="T244" s="30">
        <v>4.3269</v>
      </c>
      <c r="U244" s="31">
        <v>594100</v>
      </c>
      <c r="V244" s="30">
        <v>85</v>
      </c>
      <c r="W244" s="30">
        <v>28</v>
      </c>
    </row>
    <row r="245" spans="14:23" ht="12.75" outlineLevel="2">
      <c r="N245" s="32">
        <v>38237</v>
      </c>
      <c r="O245" s="32">
        <v>38238</v>
      </c>
      <c r="P245" s="32">
        <v>38238</v>
      </c>
      <c r="Q245" s="37">
        <v>38231</v>
      </c>
      <c r="R245" s="33">
        <v>4.49</v>
      </c>
      <c r="S245" s="33">
        <v>4.36</v>
      </c>
      <c r="T245" s="33">
        <v>4.4145</v>
      </c>
      <c r="U245" s="34">
        <v>438100</v>
      </c>
      <c r="V245" s="33">
        <v>58</v>
      </c>
      <c r="W245" s="33">
        <v>26</v>
      </c>
    </row>
    <row r="246" spans="14:23" ht="12.75" outlineLevel="2">
      <c r="N246" s="29">
        <v>38238</v>
      </c>
      <c r="O246" s="29">
        <v>38239</v>
      </c>
      <c r="P246" s="29">
        <v>38239</v>
      </c>
      <c r="Q246" s="37">
        <v>38231</v>
      </c>
      <c r="R246" s="30">
        <v>4.75</v>
      </c>
      <c r="S246" s="30">
        <v>4.59</v>
      </c>
      <c r="T246" s="30">
        <v>4.6942</v>
      </c>
      <c r="U246" s="31">
        <v>652500</v>
      </c>
      <c r="V246" s="30">
        <v>78</v>
      </c>
      <c r="W246" s="30">
        <v>27</v>
      </c>
    </row>
    <row r="247" spans="14:23" ht="12.75" outlineLevel="2">
      <c r="N247" s="32">
        <v>38239</v>
      </c>
      <c r="O247" s="32">
        <v>38240</v>
      </c>
      <c r="P247" s="32">
        <v>38240</v>
      </c>
      <c r="Q247" s="37">
        <v>38231</v>
      </c>
      <c r="R247" s="33">
        <v>4.625</v>
      </c>
      <c r="S247" s="33">
        <v>4.5</v>
      </c>
      <c r="T247" s="33">
        <v>4.5688</v>
      </c>
      <c r="U247" s="34">
        <v>693200</v>
      </c>
      <c r="V247" s="33">
        <v>77</v>
      </c>
      <c r="W247" s="33">
        <v>27</v>
      </c>
    </row>
    <row r="248" spans="14:23" ht="12.75" outlineLevel="2">
      <c r="N248" s="29">
        <v>38240</v>
      </c>
      <c r="O248" s="29">
        <v>38241</v>
      </c>
      <c r="P248" s="29">
        <v>38243</v>
      </c>
      <c r="Q248" s="37">
        <v>38231</v>
      </c>
      <c r="R248" s="30">
        <v>4.61</v>
      </c>
      <c r="S248" s="30">
        <v>4.48</v>
      </c>
      <c r="T248" s="30">
        <v>4.5807</v>
      </c>
      <c r="U248" s="31">
        <v>632100</v>
      </c>
      <c r="V248" s="30">
        <v>74</v>
      </c>
      <c r="W248" s="30">
        <v>26</v>
      </c>
    </row>
    <row r="249" spans="14:23" ht="12.75" outlineLevel="2">
      <c r="N249" s="32">
        <v>38243</v>
      </c>
      <c r="O249" s="32">
        <v>38244</v>
      </c>
      <c r="P249" s="32">
        <v>38244</v>
      </c>
      <c r="Q249" s="37">
        <v>38231</v>
      </c>
      <c r="R249" s="33">
        <v>5.35</v>
      </c>
      <c r="S249" s="33">
        <v>4.91</v>
      </c>
      <c r="T249" s="33">
        <v>5.1229</v>
      </c>
      <c r="U249" s="34">
        <v>752600</v>
      </c>
      <c r="V249" s="33">
        <v>90</v>
      </c>
      <c r="W249" s="33">
        <v>29</v>
      </c>
    </row>
    <row r="250" spans="14:23" ht="12.75" outlineLevel="2">
      <c r="N250" s="29">
        <v>38244</v>
      </c>
      <c r="O250" s="29">
        <v>38245</v>
      </c>
      <c r="P250" s="29">
        <v>38245</v>
      </c>
      <c r="Q250" s="37">
        <v>38231</v>
      </c>
      <c r="R250" s="30">
        <v>5.3</v>
      </c>
      <c r="S250" s="30">
        <v>5.115</v>
      </c>
      <c r="T250" s="30">
        <v>5.1473</v>
      </c>
      <c r="U250" s="31">
        <v>469500</v>
      </c>
      <c r="V250" s="30">
        <v>62</v>
      </c>
      <c r="W250" s="30">
        <v>29</v>
      </c>
    </row>
    <row r="251" spans="14:23" ht="12.75" outlineLevel="1">
      <c r="N251" s="32">
        <v>38245</v>
      </c>
      <c r="O251" s="32">
        <v>38246</v>
      </c>
      <c r="P251" s="32">
        <v>38246</v>
      </c>
      <c r="Q251" s="37">
        <v>38231</v>
      </c>
      <c r="R251" s="33">
        <v>5.22</v>
      </c>
      <c r="S251" s="33">
        <v>5.07</v>
      </c>
      <c r="T251" s="33">
        <v>5.1655</v>
      </c>
      <c r="U251" s="34">
        <v>390800</v>
      </c>
      <c r="V251" s="33">
        <v>46</v>
      </c>
      <c r="W251" s="33">
        <v>23</v>
      </c>
    </row>
    <row r="252" spans="14:23" ht="12.75" outlineLevel="2">
      <c r="N252" s="29">
        <v>38246</v>
      </c>
      <c r="O252" s="29">
        <v>38247</v>
      </c>
      <c r="P252" s="29">
        <v>38247</v>
      </c>
      <c r="Q252" s="37">
        <v>38231</v>
      </c>
      <c r="R252" s="30">
        <v>4.95</v>
      </c>
      <c r="S252" s="30">
        <v>4.72</v>
      </c>
      <c r="T252" s="30">
        <v>4.8167</v>
      </c>
      <c r="U252" s="31">
        <v>498300</v>
      </c>
      <c r="V252" s="30">
        <v>64</v>
      </c>
      <c r="W252" s="30">
        <v>29</v>
      </c>
    </row>
    <row r="253" spans="14:23" ht="12.75" outlineLevel="2">
      <c r="N253" s="32">
        <v>38247</v>
      </c>
      <c r="O253" s="32">
        <v>38248</v>
      </c>
      <c r="P253" s="32">
        <v>38250</v>
      </c>
      <c r="Q253" s="37">
        <v>38231</v>
      </c>
      <c r="R253" s="33">
        <v>5.025</v>
      </c>
      <c r="S253" s="33">
        <v>4.9</v>
      </c>
      <c r="T253" s="33">
        <v>4.9548</v>
      </c>
      <c r="U253" s="34">
        <v>576100</v>
      </c>
      <c r="V253" s="33">
        <v>65</v>
      </c>
      <c r="W253" s="33">
        <v>32</v>
      </c>
    </row>
    <row r="254" spans="14:23" ht="12.75" outlineLevel="2">
      <c r="N254" s="29">
        <v>38250</v>
      </c>
      <c r="O254" s="29">
        <v>38251</v>
      </c>
      <c r="P254" s="29">
        <v>38251</v>
      </c>
      <c r="Q254" s="37">
        <v>38231</v>
      </c>
      <c r="R254" s="30">
        <v>5.34</v>
      </c>
      <c r="S254" s="30">
        <v>5.13</v>
      </c>
      <c r="T254" s="30">
        <v>5.2155</v>
      </c>
      <c r="U254" s="31">
        <v>405300</v>
      </c>
      <c r="V254" s="30">
        <v>60</v>
      </c>
      <c r="W254" s="30">
        <v>29</v>
      </c>
    </row>
    <row r="255" spans="14:23" ht="12.75" outlineLevel="2">
      <c r="N255" s="32">
        <v>38251</v>
      </c>
      <c r="O255" s="32">
        <v>38252</v>
      </c>
      <c r="P255" s="32">
        <v>38252</v>
      </c>
      <c r="Q255" s="37">
        <v>38231</v>
      </c>
      <c r="R255" s="33">
        <v>5.4975</v>
      </c>
      <c r="S255" s="33">
        <v>5.37</v>
      </c>
      <c r="T255" s="33">
        <v>5.4294</v>
      </c>
      <c r="U255" s="34">
        <v>435200</v>
      </c>
      <c r="V255" s="33">
        <v>56</v>
      </c>
      <c r="W255" s="33">
        <v>27</v>
      </c>
    </row>
    <row r="256" spans="14:23" ht="12.75" outlineLevel="2">
      <c r="N256" s="29">
        <v>38252</v>
      </c>
      <c r="O256" s="29">
        <v>38253</v>
      </c>
      <c r="P256" s="29">
        <v>38253</v>
      </c>
      <c r="Q256" s="37">
        <v>38231</v>
      </c>
      <c r="R256" s="30">
        <v>5.65</v>
      </c>
      <c r="S256" s="30">
        <v>5.54</v>
      </c>
      <c r="T256" s="30">
        <v>5.5848</v>
      </c>
      <c r="U256" s="31">
        <v>550100</v>
      </c>
      <c r="V256" s="30">
        <v>68</v>
      </c>
      <c r="W256" s="30">
        <v>33</v>
      </c>
    </row>
    <row r="257" spans="14:23" ht="12.75" outlineLevel="2">
      <c r="N257" s="32">
        <v>38253</v>
      </c>
      <c r="O257" s="32">
        <v>38254</v>
      </c>
      <c r="P257" s="32">
        <v>38254</v>
      </c>
      <c r="Q257" s="37">
        <v>38231</v>
      </c>
      <c r="R257" s="33">
        <v>5.63</v>
      </c>
      <c r="S257" s="33">
        <v>5.41</v>
      </c>
      <c r="T257" s="33">
        <v>5.5793</v>
      </c>
      <c r="U257" s="34">
        <v>421400</v>
      </c>
      <c r="V257" s="33">
        <v>49</v>
      </c>
      <c r="W257" s="33">
        <v>25</v>
      </c>
    </row>
    <row r="258" spans="14:23" ht="12.75" outlineLevel="2">
      <c r="N258" s="29">
        <v>38254</v>
      </c>
      <c r="O258" s="29">
        <v>38255</v>
      </c>
      <c r="P258" s="29">
        <v>38257</v>
      </c>
      <c r="Q258" s="37">
        <v>38231</v>
      </c>
      <c r="R258" s="30">
        <v>5.475</v>
      </c>
      <c r="S258" s="30">
        <v>5.3525</v>
      </c>
      <c r="T258" s="30">
        <v>5.4115</v>
      </c>
      <c r="U258" s="31">
        <v>326500</v>
      </c>
      <c r="V258" s="30">
        <v>51</v>
      </c>
      <c r="W258" s="30">
        <v>29</v>
      </c>
    </row>
    <row r="259" spans="14:23" ht="12.75" outlineLevel="2">
      <c r="N259" s="32">
        <v>38257</v>
      </c>
      <c r="O259" s="32">
        <v>38258</v>
      </c>
      <c r="P259" s="32">
        <v>38258</v>
      </c>
      <c r="Q259" s="37">
        <v>38231</v>
      </c>
      <c r="R259" s="33">
        <v>5.3</v>
      </c>
      <c r="S259" s="33">
        <v>5.15</v>
      </c>
      <c r="T259" s="33">
        <v>5.224</v>
      </c>
      <c r="U259" s="34">
        <v>432000</v>
      </c>
      <c r="V259" s="33">
        <v>55</v>
      </c>
      <c r="W259" s="33">
        <v>24</v>
      </c>
    </row>
    <row r="260" spans="14:23" ht="12.75" outlineLevel="2">
      <c r="N260" s="29">
        <v>38258</v>
      </c>
      <c r="O260" s="29">
        <v>38259</v>
      </c>
      <c r="P260" s="29">
        <v>38259</v>
      </c>
      <c r="Q260" s="37">
        <v>38231</v>
      </c>
      <c r="R260" s="30">
        <v>5.5</v>
      </c>
      <c r="S260" s="30">
        <v>5.38</v>
      </c>
      <c r="T260" s="30">
        <v>5.4462</v>
      </c>
      <c r="U260" s="31">
        <v>222100</v>
      </c>
      <c r="V260" s="30">
        <v>30</v>
      </c>
      <c r="W260" s="30">
        <v>18</v>
      </c>
    </row>
    <row r="261" spans="14:23" ht="12.75" outlineLevel="2">
      <c r="N261" s="32">
        <v>38259</v>
      </c>
      <c r="O261" s="32">
        <v>38260</v>
      </c>
      <c r="P261" s="32">
        <v>38260</v>
      </c>
      <c r="Q261" s="37">
        <v>38231</v>
      </c>
      <c r="R261" s="33">
        <v>6.43</v>
      </c>
      <c r="S261" s="33">
        <v>5.9</v>
      </c>
      <c r="T261" s="33">
        <v>6.2554</v>
      </c>
      <c r="U261" s="34">
        <v>690600</v>
      </c>
      <c r="V261" s="33">
        <v>87</v>
      </c>
      <c r="W261" s="33">
        <v>27</v>
      </c>
    </row>
    <row r="262" spans="14:23" ht="18.75" outlineLevel="2">
      <c r="N262" s="32"/>
      <c r="O262" s="32"/>
      <c r="P262" s="32"/>
      <c r="Q262" s="38" t="s">
        <v>58</v>
      </c>
      <c r="R262" s="33"/>
      <c r="S262" s="33"/>
      <c r="T262" s="33">
        <f>SUBTOTAL(1,T241:T261)</f>
        <v>5.083171428571429</v>
      </c>
      <c r="U262" s="34"/>
      <c r="V262" s="33"/>
      <c r="W262" s="33"/>
    </row>
    <row r="263" spans="14:23" ht="12.75" outlineLevel="2">
      <c r="N263" s="29">
        <v>38260</v>
      </c>
      <c r="O263" s="29">
        <v>38261</v>
      </c>
      <c r="P263" s="29">
        <v>38261</v>
      </c>
      <c r="Q263" s="37">
        <v>38261</v>
      </c>
      <c r="R263" s="30">
        <v>6.65</v>
      </c>
      <c r="S263" s="30">
        <v>5.66</v>
      </c>
      <c r="T263" s="30">
        <v>6.3615</v>
      </c>
      <c r="U263" s="31">
        <v>1187300</v>
      </c>
      <c r="V263" s="30">
        <v>126</v>
      </c>
      <c r="W263" s="30">
        <v>33</v>
      </c>
    </row>
    <row r="264" spans="14:23" ht="12.75" outlineLevel="2">
      <c r="N264" s="32">
        <v>38261</v>
      </c>
      <c r="O264" s="32">
        <v>38262</v>
      </c>
      <c r="P264" s="32">
        <v>38264</v>
      </c>
      <c r="Q264" s="37">
        <v>38261</v>
      </c>
      <c r="R264" s="33">
        <v>5.83</v>
      </c>
      <c r="S264" s="33">
        <v>4.95</v>
      </c>
      <c r="T264" s="33">
        <v>5.3822</v>
      </c>
      <c r="U264" s="34">
        <v>1249700</v>
      </c>
      <c r="V264" s="33">
        <v>165</v>
      </c>
      <c r="W264" s="33">
        <v>36</v>
      </c>
    </row>
    <row r="265" spans="14:23" ht="12.75" outlineLevel="2">
      <c r="N265" s="29">
        <v>38264</v>
      </c>
      <c r="O265" s="29">
        <v>38265</v>
      </c>
      <c r="P265" s="29">
        <v>38265</v>
      </c>
      <c r="Q265" s="37">
        <v>38261</v>
      </c>
      <c r="R265" s="30">
        <v>6</v>
      </c>
      <c r="S265" s="30">
        <v>5.6</v>
      </c>
      <c r="T265" s="30">
        <v>5.7207</v>
      </c>
      <c r="U265" s="31">
        <v>1114100</v>
      </c>
      <c r="V265" s="30">
        <v>143</v>
      </c>
      <c r="W265" s="30">
        <v>36</v>
      </c>
    </row>
    <row r="266" spans="14:23" ht="12.75" outlineLevel="2">
      <c r="N266" s="32">
        <v>38265</v>
      </c>
      <c r="O266" s="32">
        <v>38266</v>
      </c>
      <c r="P266" s="32">
        <v>38266</v>
      </c>
      <c r="Q266" s="37">
        <v>38261</v>
      </c>
      <c r="R266" s="33">
        <v>6.2</v>
      </c>
      <c r="S266" s="33">
        <v>5.975</v>
      </c>
      <c r="T266" s="33">
        <v>6.0746</v>
      </c>
      <c r="U266" s="34">
        <v>1127500</v>
      </c>
      <c r="V266" s="33">
        <v>147</v>
      </c>
      <c r="W266" s="33">
        <v>34</v>
      </c>
    </row>
    <row r="267" spans="14:23" ht="12.75" outlineLevel="2">
      <c r="N267" s="29">
        <v>38266</v>
      </c>
      <c r="O267" s="29">
        <v>38267</v>
      </c>
      <c r="P267" s="29">
        <v>38267</v>
      </c>
      <c r="Q267" s="37">
        <v>38261</v>
      </c>
      <c r="R267" s="30">
        <v>6.115</v>
      </c>
      <c r="S267" s="30">
        <v>5.85</v>
      </c>
      <c r="T267" s="30">
        <v>6.0019</v>
      </c>
      <c r="U267" s="31">
        <v>1346500</v>
      </c>
      <c r="V267" s="30">
        <v>138</v>
      </c>
      <c r="W267" s="30">
        <v>32</v>
      </c>
    </row>
    <row r="268" spans="14:23" ht="12.75" outlineLevel="2">
      <c r="N268" s="32">
        <v>38267</v>
      </c>
      <c r="O268" s="32">
        <v>38268</v>
      </c>
      <c r="P268" s="32">
        <v>38268</v>
      </c>
      <c r="Q268" s="37">
        <v>38261</v>
      </c>
      <c r="R268" s="33">
        <v>6.8</v>
      </c>
      <c r="S268" s="33">
        <v>5.6</v>
      </c>
      <c r="T268" s="33">
        <v>6.24</v>
      </c>
      <c r="U268" s="34">
        <v>1539700</v>
      </c>
      <c r="V268" s="33">
        <v>154</v>
      </c>
      <c r="W268" s="33">
        <v>34</v>
      </c>
    </row>
    <row r="269" spans="14:23" ht="12.75" outlineLevel="2">
      <c r="N269" s="29">
        <v>38268</v>
      </c>
      <c r="O269" s="29">
        <v>38269</v>
      </c>
      <c r="P269" s="29">
        <v>38271</v>
      </c>
      <c r="Q269" s="37">
        <v>38261</v>
      </c>
      <c r="R269" s="30">
        <v>6.3</v>
      </c>
      <c r="S269" s="30">
        <v>5.15</v>
      </c>
      <c r="T269" s="30">
        <v>5.5931</v>
      </c>
      <c r="U269" s="31">
        <v>1232100</v>
      </c>
      <c r="V269" s="30">
        <v>138</v>
      </c>
      <c r="W269" s="30">
        <v>36</v>
      </c>
    </row>
    <row r="270" spans="14:23" ht="12.75" outlineLevel="2">
      <c r="N270" s="32">
        <v>38271</v>
      </c>
      <c r="O270" s="32">
        <v>38272</v>
      </c>
      <c r="P270" s="32">
        <v>38272</v>
      </c>
      <c r="Q270" s="37">
        <v>38261</v>
      </c>
      <c r="R270" s="33">
        <v>6.08</v>
      </c>
      <c r="S270" s="33">
        <v>5.315</v>
      </c>
      <c r="T270" s="33">
        <v>5.6312</v>
      </c>
      <c r="U270" s="34">
        <v>1362800</v>
      </c>
      <c r="V270" s="33">
        <v>139</v>
      </c>
      <c r="W270" s="33">
        <v>37</v>
      </c>
    </row>
    <row r="271" spans="14:23" ht="12.75" outlineLevel="2">
      <c r="N271" s="29">
        <v>38272</v>
      </c>
      <c r="O271" s="29">
        <v>38273</v>
      </c>
      <c r="P271" s="29">
        <v>38273</v>
      </c>
      <c r="Q271" s="37">
        <v>38261</v>
      </c>
      <c r="R271" s="30">
        <v>5.495</v>
      </c>
      <c r="S271" s="30">
        <v>5.18</v>
      </c>
      <c r="T271" s="30">
        <v>5.3722</v>
      </c>
      <c r="U271" s="31">
        <v>1295800</v>
      </c>
      <c r="V271" s="30">
        <v>154</v>
      </c>
      <c r="W271" s="30">
        <v>37</v>
      </c>
    </row>
    <row r="272" spans="14:23" ht="12.75" outlineLevel="1">
      <c r="N272" s="32">
        <v>38273</v>
      </c>
      <c r="O272" s="32">
        <v>38274</v>
      </c>
      <c r="P272" s="32">
        <v>38274</v>
      </c>
      <c r="Q272" s="37">
        <v>38261</v>
      </c>
      <c r="R272" s="33">
        <v>5.6</v>
      </c>
      <c r="S272" s="33">
        <v>5.29</v>
      </c>
      <c r="T272" s="33">
        <v>5.3859</v>
      </c>
      <c r="U272" s="34">
        <v>1571000</v>
      </c>
      <c r="V272" s="33">
        <v>167</v>
      </c>
      <c r="W272" s="33">
        <v>37</v>
      </c>
    </row>
    <row r="273" spans="14:23" ht="12.75" outlineLevel="2">
      <c r="N273" s="29">
        <v>38274</v>
      </c>
      <c r="O273" s="29">
        <v>38275</v>
      </c>
      <c r="P273" s="29">
        <v>38275</v>
      </c>
      <c r="Q273" s="37">
        <v>38261</v>
      </c>
      <c r="R273" s="30">
        <v>5.92</v>
      </c>
      <c r="S273" s="30">
        <v>5.655</v>
      </c>
      <c r="T273" s="30">
        <v>5.7599</v>
      </c>
      <c r="U273" s="31">
        <v>998400</v>
      </c>
      <c r="V273" s="30">
        <v>116</v>
      </c>
      <c r="W273" s="30">
        <v>33</v>
      </c>
    </row>
    <row r="274" spans="14:23" ht="12.75" outlineLevel="2">
      <c r="N274" s="32">
        <v>38275</v>
      </c>
      <c r="O274" s="32">
        <v>38276</v>
      </c>
      <c r="P274" s="32">
        <v>38278</v>
      </c>
      <c r="Q274" s="37">
        <v>38261</v>
      </c>
      <c r="R274" s="33">
        <v>5.785</v>
      </c>
      <c r="S274" s="33">
        <v>5.55</v>
      </c>
      <c r="T274" s="33">
        <v>5.6443</v>
      </c>
      <c r="U274" s="34">
        <v>1160700</v>
      </c>
      <c r="V274" s="33">
        <v>120</v>
      </c>
      <c r="W274" s="33">
        <v>32</v>
      </c>
    </row>
    <row r="275" spans="14:23" ht="12.75" outlineLevel="2">
      <c r="N275" s="29">
        <v>38278</v>
      </c>
      <c r="O275" s="29">
        <v>38279</v>
      </c>
      <c r="P275" s="29">
        <v>38279</v>
      </c>
      <c r="Q275" s="37">
        <v>38261</v>
      </c>
      <c r="R275" s="30">
        <v>6.15</v>
      </c>
      <c r="S275" s="30">
        <v>5.4</v>
      </c>
      <c r="T275" s="30">
        <v>5.6372</v>
      </c>
      <c r="U275" s="31">
        <v>1577800</v>
      </c>
      <c r="V275" s="30">
        <v>160</v>
      </c>
      <c r="W275" s="30">
        <v>33</v>
      </c>
    </row>
    <row r="276" spans="14:23" ht="12.75" outlineLevel="2">
      <c r="N276" s="32">
        <v>38279</v>
      </c>
      <c r="O276" s="32">
        <v>38280</v>
      </c>
      <c r="P276" s="32">
        <v>38280</v>
      </c>
      <c r="Q276" s="37">
        <v>38261</v>
      </c>
      <c r="R276" s="33">
        <v>6.48</v>
      </c>
      <c r="S276" s="33">
        <v>5.75</v>
      </c>
      <c r="T276" s="33">
        <v>6.1336</v>
      </c>
      <c r="U276" s="34">
        <v>1680800</v>
      </c>
      <c r="V276" s="33">
        <v>166</v>
      </c>
      <c r="W276" s="33">
        <v>34</v>
      </c>
    </row>
    <row r="277" spans="14:23" ht="12.75" outlineLevel="2">
      <c r="N277" s="29">
        <v>38280</v>
      </c>
      <c r="O277" s="29">
        <v>38281</v>
      </c>
      <c r="P277" s="29">
        <v>38281</v>
      </c>
      <c r="Q277" s="37">
        <v>38261</v>
      </c>
      <c r="R277" s="30">
        <v>7.42</v>
      </c>
      <c r="S277" s="30">
        <v>6.85</v>
      </c>
      <c r="T277" s="30">
        <v>7.2674</v>
      </c>
      <c r="U277" s="31">
        <v>1479000</v>
      </c>
      <c r="V277" s="30">
        <v>135</v>
      </c>
      <c r="W277" s="30">
        <v>36</v>
      </c>
    </row>
    <row r="278" spans="14:23" ht="12.75" outlineLevel="2">
      <c r="N278" s="32">
        <v>38281</v>
      </c>
      <c r="O278" s="32">
        <v>38282</v>
      </c>
      <c r="P278" s="32">
        <v>38282</v>
      </c>
      <c r="Q278" s="37">
        <v>38261</v>
      </c>
      <c r="R278" s="33">
        <v>7.5</v>
      </c>
      <c r="S278" s="33">
        <v>7.09</v>
      </c>
      <c r="T278" s="33">
        <v>7.3507</v>
      </c>
      <c r="U278" s="34">
        <v>1248900</v>
      </c>
      <c r="V278" s="33">
        <v>119</v>
      </c>
      <c r="W278" s="33">
        <v>34</v>
      </c>
    </row>
    <row r="279" spans="14:23" ht="12.75" outlineLevel="2">
      <c r="N279" s="29">
        <v>38282</v>
      </c>
      <c r="O279" s="29">
        <v>38283</v>
      </c>
      <c r="P279" s="29">
        <v>38285</v>
      </c>
      <c r="Q279" s="37">
        <v>38261</v>
      </c>
      <c r="R279" s="30">
        <v>7.28</v>
      </c>
      <c r="S279" s="30">
        <v>6.95</v>
      </c>
      <c r="T279" s="30">
        <v>7.1151</v>
      </c>
      <c r="U279" s="31">
        <v>1038300</v>
      </c>
      <c r="V279" s="30">
        <v>125</v>
      </c>
      <c r="W279" s="30">
        <v>34</v>
      </c>
    </row>
    <row r="280" spans="14:23" ht="12.75" outlineLevel="2">
      <c r="N280" s="32">
        <v>38285</v>
      </c>
      <c r="O280" s="32">
        <v>38286</v>
      </c>
      <c r="P280" s="32">
        <v>38286</v>
      </c>
      <c r="Q280" s="37">
        <v>38261</v>
      </c>
      <c r="R280" s="33">
        <v>7.85</v>
      </c>
      <c r="S280" s="33">
        <v>7.6</v>
      </c>
      <c r="T280" s="33">
        <v>7.7541</v>
      </c>
      <c r="U280" s="34">
        <v>1004300</v>
      </c>
      <c r="V280" s="33">
        <v>112</v>
      </c>
      <c r="W280" s="33">
        <v>33</v>
      </c>
    </row>
    <row r="281" spans="14:23" ht="12.75" outlineLevel="2">
      <c r="N281" s="29">
        <v>38286</v>
      </c>
      <c r="O281" s="29">
        <v>38287</v>
      </c>
      <c r="P281" s="29">
        <v>38287</v>
      </c>
      <c r="Q281" s="37">
        <v>38261</v>
      </c>
      <c r="R281" s="30">
        <v>7.85</v>
      </c>
      <c r="S281" s="30">
        <v>7.725</v>
      </c>
      <c r="T281" s="30">
        <v>7.7765</v>
      </c>
      <c r="U281" s="31">
        <v>877900</v>
      </c>
      <c r="V281" s="30">
        <v>105</v>
      </c>
      <c r="W281" s="30">
        <v>35</v>
      </c>
    </row>
    <row r="282" spans="14:23" ht="12.75" outlineLevel="2">
      <c r="N282" s="32">
        <v>38287</v>
      </c>
      <c r="O282" s="32">
        <v>38288</v>
      </c>
      <c r="P282" s="32">
        <v>38288</v>
      </c>
      <c r="Q282" s="37">
        <v>38261</v>
      </c>
      <c r="R282" s="33">
        <v>8.215</v>
      </c>
      <c r="S282" s="33">
        <v>7.7</v>
      </c>
      <c r="T282" s="33">
        <v>8.1205</v>
      </c>
      <c r="U282" s="34">
        <v>1192100</v>
      </c>
      <c r="V282" s="33">
        <v>122</v>
      </c>
      <c r="W282" s="33">
        <v>34</v>
      </c>
    </row>
    <row r="283" spans="14:23" ht="12.75" outlineLevel="2">
      <c r="N283" s="29">
        <v>38288</v>
      </c>
      <c r="O283" s="29">
        <v>38289</v>
      </c>
      <c r="P283" s="29">
        <v>38291</v>
      </c>
      <c r="Q283" s="37">
        <v>38261</v>
      </c>
      <c r="R283" s="30">
        <v>7.2</v>
      </c>
      <c r="S283" s="30">
        <v>6.15</v>
      </c>
      <c r="T283" s="30">
        <v>6.8007</v>
      </c>
      <c r="U283" s="31">
        <v>970000</v>
      </c>
      <c r="V283" s="30">
        <v>104</v>
      </c>
      <c r="W283" s="30">
        <v>33</v>
      </c>
    </row>
    <row r="284" spans="14:23" ht="18.75" outlineLevel="2">
      <c r="N284" s="29"/>
      <c r="O284" s="29"/>
      <c r="P284" s="29"/>
      <c r="Q284" s="38" t="s">
        <v>59</v>
      </c>
      <c r="R284" s="30"/>
      <c r="S284" s="30"/>
      <c r="T284" s="30">
        <f>SUBTOTAL(1,T263:T283)</f>
        <v>6.339204761904762</v>
      </c>
      <c r="U284" s="31"/>
      <c r="V284" s="30"/>
      <c r="W284" s="30"/>
    </row>
    <row r="285" spans="14:23" ht="12.75" outlineLevel="2">
      <c r="N285" s="32">
        <v>38289</v>
      </c>
      <c r="O285" s="32">
        <v>38292</v>
      </c>
      <c r="P285" s="32">
        <v>38292</v>
      </c>
      <c r="Q285" s="37">
        <v>38292</v>
      </c>
      <c r="R285" s="33">
        <v>7</v>
      </c>
      <c r="S285" s="33">
        <v>6.25</v>
      </c>
      <c r="T285" s="33">
        <v>6.4295</v>
      </c>
      <c r="U285" s="34">
        <v>1020900</v>
      </c>
      <c r="V285" s="33">
        <v>124</v>
      </c>
      <c r="W285" s="33">
        <v>39</v>
      </c>
    </row>
    <row r="286" spans="14:23" ht="12.75" outlineLevel="2">
      <c r="N286" s="29">
        <v>38292</v>
      </c>
      <c r="O286" s="29">
        <v>38293</v>
      </c>
      <c r="P286" s="29">
        <v>38293</v>
      </c>
      <c r="Q286" s="37">
        <v>38292</v>
      </c>
      <c r="R286" s="30">
        <v>7.5</v>
      </c>
      <c r="S286" s="30">
        <v>6.8</v>
      </c>
      <c r="T286" s="30">
        <v>6.9783</v>
      </c>
      <c r="U286" s="31">
        <v>773100</v>
      </c>
      <c r="V286" s="30">
        <v>101</v>
      </c>
      <c r="W286" s="30">
        <v>38</v>
      </c>
    </row>
    <row r="287" spans="14:23" ht="12.75" outlineLevel="2">
      <c r="N287" s="32">
        <v>38293</v>
      </c>
      <c r="O287" s="32">
        <v>38294</v>
      </c>
      <c r="P287" s="32">
        <v>38294</v>
      </c>
      <c r="Q287" s="37">
        <v>38292</v>
      </c>
      <c r="R287" s="33">
        <v>7.25</v>
      </c>
      <c r="S287" s="33">
        <v>6.76</v>
      </c>
      <c r="T287" s="33">
        <v>6.8863</v>
      </c>
      <c r="U287" s="34">
        <v>892700</v>
      </c>
      <c r="V287" s="33">
        <v>107</v>
      </c>
      <c r="W287" s="33">
        <v>33</v>
      </c>
    </row>
    <row r="288" spans="14:23" ht="12.75" outlineLevel="2">
      <c r="N288" s="29">
        <v>38294</v>
      </c>
      <c r="O288" s="29">
        <v>38295</v>
      </c>
      <c r="P288" s="29">
        <v>38295</v>
      </c>
      <c r="Q288" s="37">
        <v>38292</v>
      </c>
      <c r="R288" s="30">
        <v>7.335</v>
      </c>
      <c r="S288" s="30">
        <v>7.1</v>
      </c>
      <c r="T288" s="30">
        <v>7.2516</v>
      </c>
      <c r="U288" s="31">
        <v>695100</v>
      </c>
      <c r="V288" s="30">
        <v>86</v>
      </c>
      <c r="W288" s="30">
        <v>33</v>
      </c>
    </row>
    <row r="289" spans="14:23" ht="12.75" outlineLevel="2">
      <c r="N289" s="32">
        <v>38295</v>
      </c>
      <c r="O289" s="32">
        <v>38296</v>
      </c>
      <c r="P289" s="32">
        <v>38296</v>
      </c>
      <c r="Q289" s="37">
        <v>38292</v>
      </c>
      <c r="R289" s="33">
        <v>7.65</v>
      </c>
      <c r="S289" s="33">
        <v>7.005</v>
      </c>
      <c r="T289" s="33">
        <v>7.3991</v>
      </c>
      <c r="U289" s="34">
        <v>1309000</v>
      </c>
      <c r="V289" s="33">
        <v>147</v>
      </c>
      <c r="W289" s="33">
        <v>35</v>
      </c>
    </row>
    <row r="290" spans="14:23" ht="12.75" outlineLevel="2">
      <c r="N290" s="29">
        <v>38296</v>
      </c>
      <c r="O290" s="29">
        <v>38297</v>
      </c>
      <c r="P290" s="29">
        <v>38299</v>
      </c>
      <c r="Q290" s="37">
        <v>38292</v>
      </c>
      <c r="R290" s="30">
        <v>6.88</v>
      </c>
      <c r="S290" s="30">
        <v>5.95</v>
      </c>
      <c r="T290" s="30">
        <v>6.0767</v>
      </c>
      <c r="U290" s="31">
        <v>847200</v>
      </c>
      <c r="V290" s="30">
        <v>106</v>
      </c>
      <c r="W290" s="30">
        <v>35</v>
      </c>
    </row>
    <row r="291" spans="14:23" ht="12.75" outlineLevel="2">
      <c r="N291" s="32">
        <v>38299</v>
      </c>
      <c r="O291" s="32">
        <v>38300</v>
      </c>
      <c r="P291" s="32">
        <v>38300</v>
      </c>
      <c r="Q291" s="37">
        <v>38292</v>
      </c>
      <c r="R291" s="33">
        <v>6.905</v>
      </c>
      <c r="S291" s="33">
        <v>5.55</v>
      </c>
      <c r="T291" s="33">
        <v>6.6206</v>
      </c>
      <c r="U291" s="34">
        <v>750200</v>
      </c>
      <c r="V291" s="33">
        <v>95</v>
      </c>
      <c r="W291" s="33">
        <v>33</v>
      </c>
    </row>
    <row r="292" spans="14:23" ht="12.75" outlineLevel="2">
      <c r="N292" s="29">
        <v>38300</v>
      </c>
      <c r="O292" s="29">
        <v>38301</v>
      </c>
      <c r="P292" s="29">
        <v>38301</v>
      </c>
      <c r="Q292" s="37">
        <v>38292</v>
      </c>
      <c r="R292" s="30">
        <v>6.37</v>
      </c>
      <c r="S292" s="30">
        <v>5.55</v>
      </c>
      <c r="T292" s="30">
        <v>5.7961</v>
      </c>
      <c r="U292" s="31">
        <v>807300</v>
      </c>
      <c r="V292" s="30">
        <v>112</v>
      </c>
      <c r="W292" s="30">
        <v>35</v>
      </c>
    </row>
    <row r="293" spans="14:23" ht="12.75" outlineLevel="2">
      <c r="N293" s="32">
        <v>38301</v>
      </c>
      <c r="O293" s="32">
        <v>38302</v>
      </c>
      <c r="P293" s="32">
        <v>38302</v>
      </c>
      <c r="Q293" s="37">
        <v>38292</v>
      </c>
      <c r="R293" s="33">
        <v>6.255</v>
      </c>
      <c r="S293" s="33">
        <v>5.6</v>
      </c>
      <c r="T293" s="33">
        <v>6.1244</v>
      </c>
      <c r="U293" s="34">
        <v>712800</v>
      </c>
      <c r="V293" s="33">
        <v>93</v>
      </c>
      <c r="W293" s="33">
        <v>34</v>
      </c>
    </row>
    <row r="294" spans="14:23" ht="12.75" outlineLevel="1">
      <c r="N294" s="29">
        <v>38302</v>
      </c>
      <c r="O294" s="29">
        <v>38303</v>
      </c>
      <c r="P294" s="29">
        <v>38303</v>
      </c>
      <c r="Q294" s="37">
        <v>38292</v>
      </c>
      <c r="R294" s="30">
        <v>6.235</v>
      </c>
      <c r="S294" s="30">
        <v>6.08</v>
      </c>
      <c r="T294" s="30">
        <v>6.1851</v>
      </c>
      <c r="U294" s="31">
        <v>706200</v>
      </c>
      <c r="V294" s="30">
        <v>79</v>
      </c>
      <c r="W294" s="30">
        <v>31</v>
      </c>
    </row>
    <row r="295" spans="14:23" ht="12.75" outlineLevel="2">
      <c r="N295" s="32">
        <v>38303</v>
      </c>
      <c r="O295" s="32">
        <v>38304</v>
      </c>
      <c r="P295" s="32">
        <v>38306</v>
      </c>
      <c r="Q295" s="37">
        <v>38292</v>
      </c>
      <c r="R295" s="33">
        <v>6.31</v>
      </c>
      <c r="S295" s="33">
        <v>5.69</v>
      </c>
      <c r="T295" s="33">
        <v>5.9042</v>
      </c>
      <c r="U295" s="34">
        <v>994100</v>
      </c>
      <c r="V295" s="33">
        <v>117</v>
      </c>
      <c r="W295" s="33">
        <v>34</v>
      </c>
    </row>
    <row r="296" spans="14:23" ht="12.75" outlineLevel="2">
      <c r="N296" s="29">
        <v>38306</v>
      </c>
      <c r="O296" s="29">
        <v>38307</v>
      </c>
      <c r="P296" s="29">
        <v>38307</v>
      </c>
      <c r="Q296" s="37">
        <v>38292</v>
      </c>
      <c r="R296" s="30">
        <v>6.25</v>
      </c>
      <c r="S296" s="30">
        <v>5.55</v>
      </c>
      <c r="T296" s="30">
        <v>6.0196</v>
      </c>
      <c r="U296" s="31">
        <v>643000</v>
      </c>
      <c r="V296" s="30">
        <v>100</v>
      </c>
      <c r="W296" s="30">
        <v>35</v>
      </c>
    </row>
    <row r="297" spans="14:23" ht="12.75" outlineLevel="2">
      <c r="N297" s="32">
        <v>38307</v>
      </c>
      <c r="O297" s="32">
        <v>38308</v>
      </c>
      <c r="P297" s="32">
        <v>38308</v>
      </c>
      <c r="Q297" s="37">
        <v>38292</v>
      </c>
      <c r="R297" s="33">
        <v>6.68</v>
      </c>
      <c r="S297" s="33">
        <v>6.145</v>
      </c>
      <c r="T297" s="33">
        <v>6.5698</v>
      </c>
      <c r="U297" s="34">
        <v>820200</v>
      </c>
      <c r="V297" s="33">
        <v>105</v>
      </c>
      <c r="W297" s="33">
        <v>35</v>
      </c>
    </row>
    <row r="298" spans="14:23" ht="12.75" outlineLevel="2">
      <c r="N298" s="29">
        <v>38308</v>
      </c>
      <c r="O298" s="29">
        <v>38309</v>
      </c>
      <c r="P298" s="29">
        <v>38309</v>
      </c>
      <c r="Q298" s="37">
        <v>38292</v>
      </c>
      <c r="R298" s="30">
        <v>6.23</v>
      </c>
      <c r="S298" s="30">
        <v>5.5</v>
      </c>
      <c r="T298" s="30">
        <v>6.0561</v>
      </c>
      <c r="U298" s="31">
        <v>980900</v>
      </c>
      <c r="V298" s="30">
        <v>132</v>
      </c>
      <c r="W298" s="30">
        <v>38</v>
      </c>
    </row>
    <row r="299" spans="14:23" ht="12.75" outlineLevel="2">
      <c r="N299" s="32">
        <v>38309</v>
      </c>
      <c r="O299" s="32">
        <v>38310</v>
      </c>
      <c r="P299" s="32">
        <v>38310</v>
      </c>
      <c r="Q299" s="37">
        <v>38292</v>
      </c>
      <c r="R299" s="33">
        <v>6.015</v>
      </c>
      <c r="S299" s="33">
        <v>5.2</v>
      </c>
      <c r="T299" s="33">
        <v>5.5928</v>
      </c>
      <c r="U299" s="34">
        <v>809900</v>
      </c>
      <c r="V299" s="33">
        <v>117</v>
      </c>
      <c r="W299" s="33">
        <v>35</v>
      </c>
    </row>
    <row r="300" spans="14:23" ht="12.75" outlineLevel="2">
      <c r="N300" s="29">
        <v>38310</v>
      </c>
      <c r="O300" s="29">
        <v>38311</v>
      </c>
      <c r="P300" s="29">
        <v>38313</v>
      </c>
      <c r="Q300" s="37">
        <v>38292</v>
      </c>
      <c r="R300" s="30">
        <v>5.12</v>
      </c>
      <c r="S300" s="30">
        <v>4.61</v>
      </c>
      <c r="T300" s="30">
        <v>4.8108</v>
      </c>
      <c r="U300" s="31">
        <v>1127600</v>
      </c>
      <c r="V300" s="30">
        <v>150</v>
      </c>
      <c r="W300" s="30">
        <v>40</v>
      </c>
    </row>
    <row r="301" spans="14:23" ht="12.75" outlineLevel="2">
      <c r="N301" s="32">
        <v>38313</v>
      </c>
      <c r="O301" s="32">
        <v>38314</v>
      </c>
      <c r="P301" s="32">
        <v>38314</v>
      </c>
      <c r="Q301" s="37">
        <v>38292</v>
      </c>
      <c r="R301" s="33">
        <v>5.5</v>
      </c>
      <c r="S301" s="33">
        <v>5</v>
      </c>
      <c r="T301" s="33">
        <v>5.2448</v>
      </c>
      <c r="U301" s="34">
        <v>1058400</v>
      </c>
      <c r="V301" s="33">
        <v>126</v>
      </c>
      <c r="W301" s="33">
        <v>37</v>
      </c>
    </row>
    <row r="302" spans="14:23" ht="12.75" outlineLevel="2">
      <c r="N302" s="29">
        <v>38314</v>
      </c>
      <c r="O302" s="29">
        <v>38315</v>
      </c>
      <c r="P302" s="29">
        <v>38315</v>
      </c>
      <c r="Q302" s="37">
        <v>38292</v>
      </c>
      <c r="R302" s="30">
        <v>5.5</v>
      </c>
      <c r="S302" s="30">
        <v>4.98</v>
      </c>
      <c r="T302" s="30">
        <v>5.2387</v>
      </c>
      <c r="U302" s="31">
        <v>938900</v>
      </c>
      <c r="V302" s="30">
        <v>126</v>
      </c>
      <c r="W302" s="30">
        <v>35</v>
      </c>
    </row>
    <row r="303" spans="14:23" ht="12.75" outlineLevel="2">
      <c r="N303" s="32">
        <v>38315</v>
      </c>
      <c r="O303" s="32">
        <v>38316</v>
      </c>
      <c r="P303" s="32">
        <v>38320</v>
      </c>
      <c r="Q303" s="37">
        <v>38292</v>
      </c>
      <c r="R303" s="33">
        <v>6.08</v>
      </c>
      <c r="S303" s="33">
        <v>4.47</v>
      </c>
      <c r="T303" s="33">
        <v>5.0142</v>
      </c>
      <c r="U303" s="34">
        <v>1107400</v>
      </c>
      <c r="V303" s="33">
        <v>143</v>
      </c>
      <c r="W303" s="33">
        <v>37</v>
      </c>
    </row>
    <row r="304" spans="14:23" ht="12.75" outlineLevel="2">
      <c r="N304" s="29">
        <v>38320</v>
      </c>
      <c r="O304" s="29">
        <v>38321</v>
      </c>
      <c r="P304" s="29">
        <v>38321</v>
      </c>
      <c r="Q304" s="37">
        <v>38292</v>
      </c>
      <c r="R304" s="30">
        <v>7.2</v>
      </c>
      <c r="S304" s="30">
        <v>5.79</v>
      </c>
      <c r="T304" s="30">
        <v>6.7626</v>
      </c>
      <c r="U304" s="31">
        <v>662500</v>
      </c>
      <c r="V304" s="30">
        <v>91</v>
      </c>
      <c r="W304" s="30">
        <v>35</v>
      </c>
    </row>
    <row r="305" spans="14:23" ht="18.75" outlineLevel="2">
      <c r="N305" s="29"/>
      <c r="O305" s="29"/>
      <c r="P305" s="29"/>
      <c r="Q305" s="38" t="s">
        <v>60</v>
      </c>
      <c r="R305" s="30"/>
      <c r="S305" s="30"/>
      <c r="T305" s="30">
        <f>SUBTOTAL(1,T285:T304)</f>
        <v>6.148065000000001</v>
      </c>
      <c r="U305" s="31"/>
      <c r="V305" s="30"/>
      <c r="W305" s="30"/>
    </row>
    <row r="306" spans="14:23" ht="12.75" outlineLevel="2">
      <c r="N306" s="32">
        <v>38321</v>
      </c>
      <c r="O306" s="32">
        <v>38322</v>
      </c>
      <c r="P306" s="32">
        <v>38322</v>
      </c>
      <c r="Q306" s="37">
        <v>38322</v>
      </c>
      <c r="R306" s="33">
        <v>7</v>
      </c>
      <c r="S306" s="33">
        <v>6.6</v>
      </c>
      <c r="T306" s="33">
        <v>6.7877</v>
      </c>
      <c r="U306" s="34">
        <v>571500</v>
      </c>
      <c r="V306" s="33">
        <v>88</v>
      </c>
      <c r="W306" s="33">
        <v>35</v>
      </c>
    </row>
    <row r="307" spans="14:23" ht="12.75" outlineLevel="2">
      <c r="N307" s="29">
        <v>38322</v>
      </c>
      <c r="O307" s="29">
        <v>38323</v>
      </c>
      <c r="P307" s="29">
        <v>38323</v>
      </c>
      <c r="Q307" s="37">
        <v>38322</v>
      </c>
      <c r="R307" s="30">
        <v>7</v>
      </c>
      <c r="S307" s="30">
        <v>6.65</v>
      </c>
      <c r="T307" s="30">
        <v>6.7789</v>
      </c>
      <c r="U307" s="31">
        <v>710400</v>
      </c>
      <c r="V307" s="30">
        <v>105</v>
      </c>
      <c r="W307" s="30">
        <v>38</v>
      </c>
    </row>
    <row r="308" spans="14:23" ht="12.75" outlineLevel="2">
      <c r="N308" s="32">
        <v>38323</v>
      </c>
      <c r="O308" s="32">
        <v>38324</v>
      </c>
      <c r="P308" s="32">
        <v>38324</v>
      </c>
      <c r="Q308" s="37">
        <v>38322</v>
      </c>
      <c r="R308" s="33">
        <v>6.765</v>
      </c>
      <c r="S308" s="33">
        <v>6.31</v>
      </c>
      <c r="T308" s="33">
        <v>6.6852</v>
      </c>
      <c r="U308" s="34">
        <v>730000</v>
      </c>
      <c r="V308" s="33">
        <v>103</v>
      </c>
      <c r="W308" s="33">
        <v>38</v>
      </c>
    </row>
    <row r="309" spans="14:23" ht="12.75" outlineLevel="2">
      <c r="N309" s="29">
        <v>38324</v>
      </c>
      <c r="O309" s="29">
        <v>38325</v>
      </c>
      <c r="P309" s="29">
        <v>38327</v>
      </c>
      <c r="Q309" s="37">
        <v>38322</v>
      </c>
      <c r="R309" s="30">
        <v>6.145</v>
      </c>
      <c r="S309" s="30">
        <v>5.9</v>
      </c>
      <c r="T309" s="30">
        <v>6.0407</v>
      </c>
      <c r="U309" s="31">
        <v>1098100</v>
      </c>
      <c r="V309" s="30">
        <v>127</v>
      </c>
      <c r="W309" s="30">
        <v>37</v>
      </c>
    </row>
    <row r="310" spans="14:23" ht="12.75" outlineLevel="2">
      <c r="N310" s="32">
        <v>38327</v>
      </c>
      <c r="O310" s="32">
        <v>38328</v>
      </c>
      <c r="P310" s="32">
        <v>38328</v>
      </c>
      <c r="Q310" s="37">
        <v>38322</v>
      </c>
      <c r="R310" s="33">
        <v>6.26</v>
      </c>
      <c r="S310" s="33">
        <v>5.6</v>
      </c>
      <c r="T310" s="33">
        <v>6.0506</v>
      </c>
      <c r="U310" s="34">
        <v>811900</v>
      </c>
      <c r="V310" s="33">
        <v>105</v>
      </c>
      <c r="W310" s="33">
        <v>28</v>
      </c>
    </row>
    <row r="311" spans="14:23" ht="12.75" outlineLevel="2">
      <c r="N311" s="29">
        <v>38328</v>
      </c>
      <c r="O311" s="29">
        <v>38329</v>
      </c>
      <c r="P311" s="29">
        <v>38329</v>
      </c>
      <c r="Q311" s="37">
        <v>38322</v>
      </c>
      <c r="R311" s="30">
        <v>6.2</v>
      </c>
      <c r="S311" s="30">
        <v>5.94</v>
      </c>
      <c r="T311" s="30">
        <v>6.0344</v>
      </c>
      <c r="U311" s="31">
        <v>1252400</v>
      </c>
      <c r="V311" s="30">
        <v>141</v>
      </c>
      <c r="W311" s="30">
        <v>35</v>
      </c>
    </row>
    <row r="312" spans="14:23" ht="12.75" outlineLevel="2">
      <c r="N312" s="32">
        <v>38329</v>
      </c>
      <c r="O312" s="32">
        <v>38330</v>
      </c>
      <c r="P312" s="32">
        <v>38330</v>
      </c>
      <c r="Q312" s="37">
        <v>38322</v>
      </c>
      <c r="R312" s="33">
        <v>6.09</v>
      </c>
      <c r="S312" s="33">
        <v>5.8</v>
      </c>
      <c r="T312" s="33">
        <v>5.976</v>
      </c>
      <c r="U312" s="34">
        <v>1188200</v>
      </c>
      <c r="V312" s="33">
        <v>142</v>
      </c>
      <c r="W312" s="33">
        <v>32</v>
      </c>
    </row>
    <row r="313" spans="14:23" ht="12.75" outlineLevel="2">
      <c r="N313" s="29">
        <v>38330</v>
      </c>
      <c r="O313" s="29">
        <v>38331</v>
      </c>
      <c r="P313" s="29">
        <v>38331</v>
      </c>
      <c r="Q313" s="37">
        <v>38322</v>
      </c>
      <c r="R313" s="30">
        <v>6.15</v>
      </c>
      <c r="S313" s="30">
        <v>5.935</v>
      </c>
      <c r="T313" s="30">
        <v>6.0436</v>
      </c>
      <c r="U313" s="31">
        <v>906600</v>
      </c>
      <c r="V313" s="30">
        <v>115</v>
      </c>
      <c r="W313" s="30">
        <v>33</v>
      </c>
    </row>
    <row r="314" spans="14:23" ht="12.75" outlineLevel="2">
      <c r="N314" s="32">
        <v>38331</v>
      </c>
      <c r="O314" s="32">
        <v>38332</v>
      </c>
      <c r="P314" s="32">
        <v>38334</v>
      </c>
      <c r="Q314" s="37">
        <v>38322</v>
      </c>
      <c r="R314" s="33">
        <v>6.42</v>
      </c>
      <c r="S314" s="33">
        <v>6.18</v>
      </c>
      <c r="T314" s="33">
        <v>6.2881</v>
      </c>
      <c r="U314" s="34">
        <v>907800</v>
      </c>
      <c r="V314" s="33">
        <v>118</v>
      </c>
      <c r="W314" s="33">
        <v>33</v>
      </c>
    </row>
    <row r="315" spans="14:23" ht="12.75" outlineLevel="1">
      <c r="N315" s="29">
        <v>38334</v>
      </c>
      <c r="O315" s="29">
        <v>38335</v>
      </c>
      <c r="P315" s="29">
        <v>38335</v>
      </c>
      <c r="Q315" s="37">
        <v>38322</v>
      </c>
      <c r="R315" s="30">
        <v>6.955</v>
      </c>
      <c r="S315" s="30">
        <v>6.72</v>
      </c>
      <c r="T315" s="30">
        <v>6.8884</v>
      </c>
      <c r="U315" s="31">
        <v>989100</v>
      </c>
      <c r="V315" s="30">
        <v>122</v>
      </c>
      <c r="W315" s="30">
        <v>35</v>
      </c>
    </row>
    <row r="316" spans="14:23" ht="12.75" outlineLevel="2">
      <c r="N316" s="32">
        <v>38335</v>
      </c>
      <c r="O316" s="32">
        <v>38336</v>
      </c>
      <c r="P316" s="32">
        <v>38336</v>
      </c>
      <c r="Q316" s="37">
        <v>38322</v>
      </c>
      <c r="R316" s="33">
        <v>7.27</v>
      </c>
      <c r="S316" s="33">
        <v>6.8</v>
      </c>
      <c r="T316" s="33">
        <v>7.1012</v>
      </c>
      <c r="U316" s="34">
        <v>1009400</v>
      </c>
      <c r="V316" s="33">
        <v>117</v>
      </c>
      <c r="W316" s="33">
        <v>33</v>
      </c>
    </row>
    <row r="317" spans="14:23" ht="12.75" outlineLevel="2">
      <c r="N317" s="29">
        <v>38336</v>
      </c>
      <c r="O317" s="29">
        <v>38337</v>
      </c>
      <c r="P317" s="29">
        <v>38337</v>
      </c>
      <c r="Q317" s="37">
        <v>38322</v>
      </c>
      <c r="R317" s="30">
        <v>7.13</v>
      </c>
      <c r="S317" s="30">
        <v>6.96</v>
      </c>
      <c r="T317" s="30">
        <v>7.0434</v>
      </c>
      <c r="U317" s="31">
        <v>858600</v>
      </c>
      <c r="V317" s="30">
        <v>98</v>
      </c>
      <c r="W317" s="30">
        <v>34</v>
      </c>
    </row>
    <row r="318" spans="14:23" ht="12.75" outlineLevel="2">
      <c r="N318" s="32">
        <v>38337</v>
      </c>
      <c r="O318" s="32">
        <v>38338</v>
      </c>
      <c r="P318" s="32">
        <v>38338</v>
      </c>
      <c r="Q318" s="37">
        <v>38322</v>
      </c>
      <c r="R318" s="33">
        <v>7.085</v>
      </c>
      <c r="S318" s="33">
        <v>6.79</v>
      </c>
      <c r="T318" s="33">
        <v>6.8768</v>
      </c>
      <c r="U318" s="34">
        <v>968600</v>
      </c>
      <c r="V318" s="33">
        <v>91</v>
      </c>
      <c r="W318" s="33">
        <v>29</v>
      </c>
    </row>
    <row r="319" spans="14:23" ht="12.75" outlineLevel="2">
      <c r="N319" s="29">
        <v>38338</v>
      </c>
      <c r="O319" s="29">
        <v>38339</v>
      </c>
      <c r="P319" s="29">
        <v>38341</v>
      </c>
      <c r="Q319" s="37">
        <v>38322</v>
      </c>
      <c r="R319" s="30">
        <v>7.55</v>
      </c>
      <c r="S319" s="30">
        <v>7.07</v>
      </c>
      <c r="T319" s="30">
        <v>7.2641</v>
      </c>
      <c r="U319" s="31">
        <v>893800</v>
      </c>
      <c r="V319" s="30">
        <v>113</v>
      </c>
      <c r="W319" s="30">
        <v>34</v>
      </c>
    </row>
    <row r="320" spans="14:23" ht="12.75" outlineLevel="2">
      <c r="N320" s="32">
        <v>38341</v>
      </c>
      <c r="O320" s="32">
        <v>38342</v>
      </c>
      <c r="P320" s="32">
        <v>38342</v>
      </c>
      <c r="Q320" s="37">
        <v>38322</v>
      </c>
      <c r="R320" s="33">
        <v>7.3</v>
      </c>
      <c r="S320" s="33">
        <v>6.8425</v>
      </c>
      <c r="T320" s="33">
        <v>7.1403</v>
      </c>
      <c r="U320" s="34">
        <v>883000</v>
      </c>
      <c r="V320" s="33">
        <v>103</v>
      </c>
      <c r="W320" s="33">
        <v>33</v>
      </c>
    </row>
    <row r="321" spans="14:23" ht="12.75" outlineLevel="2">
      <c r="N321" s="29">
        <v>38342</v>
      </c>
      <c r="O321" s="29">
        <v>38343</v>
      </c>
      <c r="P321" s="29">
        <v>38343</v>
      </c>
      <c r="Q321" s="37">
        <v>38322</v>
      </c>
      <c r="R321" s="30">
        <v>6.93</v>
      </c>
      <c r="S321" s="30">
        <v>6.7</v>
      </c>
      <c r="T321" s="30">
        <v>6.8288</v>
      </c>
      <c r="U321" s="31">
        <v>1118400</v>
      </c>
      <c r="V321" s="30">
        <v>129</v>
      </c>
      <c r="W321" s="30">
        <v>36</v>
      </c>
    </row>
    <row r="322" spans="14:23" ht="12.75" outlineLevel="2">
      <c r="N322" s="32">
        <v>38343</v>
      </c>
      <c r="O322" s="32">
        <v>38344</v>
      </c>
      <c r="P322" s="32">
        <v>38344</v>
      </c>
      <c r="Q322" s="37">
        <v>38322</v>
      </c>
      <c r="R322" s="33">
        <v>7.12</v>
      </c>
      <c r="S322" s="33">
        <v>6.94</v>
      </c>
      <c r="T322" s="33">
        <v>7.051</v>
      </c>
      <c r="U322" s="34">
        <v>956800</v>
      </c>
      <c r="V322" s="33">
        <v>100</v>
      </c>
      <c r="W322" s="33">
        <v>30</v>
      </c>
    </row>
    <row r="323" spans="14:23" ht="12.75" outlineLevel="2">
      <c r="N323" s="29">
        <v>38344</v>
      </c>
      <c r="O323" s="29">
        <v>38345</v>
      </c>
      <c r="P323" s="29">
        <v>38348</v>
      </c>
      <c r="Q323" s="37">
        <v>38322</v>
      </c>
      <c r="R323" s="30">
        <v>7.2</v>
      </c>
      <c r="S323" s="30">
        <v>6.98</v>
      </c>
      <c r="T323" s="30">
        <v>7.0501</v>
      </c>
      <c r="U323" s="31">
        <v>925300</v>
      </c>
      <c r="V323" s="30">
        <v>110</v>
      </c>
      <c r="W323" s="30">
        <v>36</v>
      </c>
    </row>
    <row r="324" spans="14:23" ht="12.75" outlineLevel="2">
      <c r="N324" s="32">
        <v>38348</v>
      </c>
      <c r="O324" s="32">
        <v>38349</v>
      </c>
      <c r="P324" s="32">
        <v>38349</v>
      </c>
      <c r="Q324" s="37">
        <v>38322</v>
      </c>
      <c r="R324" s="33">
        <v>6.68</v>
      </c>
      <c r="S324" s="33">
        <v>6.47</v>
      </c>
      <c r="T324" s="33">
        <v>6.5694</v>
      </c>
      <c r="U324" s="34">
        <v>987600</v>
      </c>
      <c r="V324" s="33">
        <v>111</v>
      </c>
      <c r="W324" s="33">
        <v>30</v>
      </c>
    </row>
    <row r="325" spans="14:23" ht="12.75" outlineLevel="2">
      <c r="N325" s="29">
        <v>38349</v>
      </c>
      <c r="O325" s="29">
        <v>38350</v>
      </c>
      <c r="P325" s="29">
        <v>38350</v>
      </c>
      <c r="Q325" s="37">
        <v>38322</v>
      </c>
      <c r="R325" s="30">
        <v>6.44</v>
      </c>
      <c r="S325" s="30">
        <v>6.13</v>
      </c>
      <c r="T325" s="30">
        <v>6.2735</v>
      </c>
      <c r="U325" s="31">
        <v>565500</v>
      </c>
      <c r="V325" s="30">
        <v>77</v>
      </c>
      <c r="W325" s="30">
        <v>31</v>
      </c>
    </row>
    <row r="326" spans="14:23" ht="12.75" outlineLevel="2">
      <c r="N326" s="32">
        <v>38350</v>
      </c>
      <c r="O326" s="32">
        <v>38351</v>
      </c>
      <c r="P326" s="32">
        <v>38352</v>
      </c>
      <c r="Q326" s="37">
        <v>38322</v>
      </c>
      <c r="R326" s="33">
        <v>6.27</v>
      </c>
      <c r="S326" s="33">
        <v>6.1</v>
      </c>
      <c r="T326" s="33">
        <v>6.1772</v>
      </c>
      <c r="U326" s="34">
        <v>569100</v>
      </c>
      <c r="V326" s="33">
        <v>75</v>
      </c>
      <c r="W326" s="33">
        <v>30</v>
      </c>
    </row>
    <row r="327" spans="14:23" ht="18.75" outlineLevel="2">
      <c r="N327" s="32"/>
      <c r="O327" s="32"/>
      <c r="P327" s="32"/>
      <c r="Q327" s="38" t="s">
        <v>61</v>
      </c>
      <c r="R327" s="33"/>
      <c r="S327" s="33"/>
      <c r="T327" s="33">
        <f>SUBTOTAL(1,T306:T326)</f>
        <v>6.6166380952380965</v>
      </c>
      <c r="U327" s="34"/>
      <c r="V327" s="33"/>
      <c r="W327" s="33"/>
    </row>
    <row r="328" spans="14:23" ht="12.75" outlineLevel="2">
      <c r="N328" s="29">
        <v>38351</v>
      </c>
      <c r="O328" s="29">
        <v>38353</v>
      </c>
      <c r="P328" s="29">
        <v>38355</v>
      </c>
      <c r="Q328" s="37">
        <v>38353</v>
      </c>
      <c r="R328" s="30">
        <v>6.14</v>
      </c>
      <c r="S328" s="30">
        <v>5.8</v>
      </c>
      <c r="T328" s="30">
        <v>6.0175</v>
      </c>
      <c r="U328" s="31">
        <v>721400</v>
      </c>
      <c r="V328" s="30">
        <v>94</v>
      </c>
      <c r="W328" s="30">
        <v>35</v>
      </c>
    </row>
    <row r="329" spans="14:23" ht="12.75" outlineLevel="2">
      <c r="N329" s="32">
        <v>38355</v>
      </c>
      <c r="O329" s="32">
        <v>38356</v>
      </c>
      <c r="P329" s="32">
        <v>38356</v>
      </c>
      <c r="Q329" s="37">
        <v>38353</v>
      </c>
      <c r="R329" s="33">
        <v>5.75</v>
      </c>
      <c r="S329" s="33">
        <v>5.37</v>
      </c>
      <c r="T329" s="33">
        <v>5.5302</v>
      </c>
      <c r="U329" s="34">
        <v>735200</v>
      </c>
      <c r="V329" s="33">
        <v>95</v>
      </c>
      <c r="W329" s="33">
        <v>37</v>
      </c>
    </row>
    <row r="330" spans="14:23" ht="12.75" outlineLevel="2">
      <c r="N330" s="29">
        <v>38356</v>
      </c>
      <c r="O330" s="29">
        <v>38357</v>
      </c>
      <c r="P330" s="29">
        <v>38357</v>
      </c>
      <c r="Q330" s="37">
        <v>38353</v>
      </c>
      <c r="R330" s="30">
        <v>5.83</v>
      </c>
      <c r="S330" s="30">
        <v>5.62</v>
      </c>
      <c r="T330" s="30">
        <v>5.7015</v>
      </c>
      <c r="U330" s="31">
        <v>572100</v>
      </c>
      <c r="V330" s="30">
        <v>66</v>
      </c>
      <c r="W330" s="30">
        <v>31</v>
      </c>
    </row>
    <row r="331" spans="14:23" ht="12.75" outlineLevel="2">
      <c r="N331" s="32">
        <v>38357</v>
      </c>
      <c r="O331" s="32">
        <v>38358</v>
      </c>
      <c r="P331" s="32">
        <v>38358</v>
      </c>
      <c r="Q331" s="37">
        <v>38353</v>
      </c>
      <c r="R331" s="33">
        <v>5.92</v>
      </c>
      <c r="S331" s="33">
        <v>5.76</v>
      </c>
      <c r="T331" s="33">
        <v>5.8438</v>
      </c>
      <c r="U331" s="34">
        <v>952000</v>
      </c>
      <c r="V331" s="33">
        <v>108</v>
      </c>
      <c r="W331" s="33">
        <v>34</v>
      </c>
    </row>
    <row r="332" spans="14:23" ht="12.75" outlineLevel="2">
      <c r="N332" s="29">
        <v>38358</v>
      </c>
      <c r="O332" s="29">
        <v>38359</v>
      </c>
      <c r="P332" s="29">
        <v>38359</v>
      </c>
      <c r="Q332" s="37">
        <v>38353</v>
      </c>
      <c r="R332" s="30">
        <v>5.89</v>
      </c>
      <c r="S332" s="30">
        <v>5.67</v>
      </c>
      <c r="T332" s="30">
        <v>5.789</v>
      </c>
      <c r="U332" s="31">
        <v>555900</v>
      </c>
      <c r="V332" s="30">
        <v>70</v>
      </c>
      <c r="W332" s="30">
        <v>34</v>
      </c>
    </row>
    <row r="333" spans="14:23" ht="12.75" outlineLevel="2">
      <c r="N333" s="32">
        <v>38359</v>
      </c>
      <c r="O333" s="32">
        <v>38360</v>
      </c>
      <c r="P333" s="32">
        <v>38362</v>
      </c>
      <c r="Q333" s="37">
        <v>38353</v>
      </c>
      <c r="R333" s="33">
        <v>6.05</v>
      </c>
      <c r="S333" s="33">
        <v>5.73</v>
      </c>
      <c r="T333" s="33">
        <v>5.8245</v>
      </c>
      <c r="U333" s="34">
        <v>794000</v>
      </c>
      <c r="V333" s="33">
        <v>100</v>
      </c>
      <c r="W333" s="33">
        <v>37</v>
      </c>
    </row>
    <row r="334" spans="14:23" ht="12.75" outlineLevel="2">
      <c r="N334" s="29">
        <v>38362</v>
      </c>
      <c r="O334" s="29">
        <v>38363</v>
      </c>
      <c r="P334" s="29">
        <v>38363</v>
      </c>
      <c r="Q334" s="37">
        <v>38353</v>
      </c>
      <c r="R334" s="30">
        <v>6.34</v>
      </c>
      <c r="S334" s="30">
        <v>6.1</v>
      </c>
      <c r="T334" s="30">
        <v>6.2077</v>
      </c>
      <c r="U334" s="31">
        <v>635900</v>
      </c>
      <c r="V334" s="30">
        <v>81</v>
      </c>
      <c r="W334" s="30">
        <v>33</v>
      </c>
    </row>
    <row r="335" spans="14:23" ht="12.75" outlineLevel="1">
      <c r="N335" s="32">
        <v>38363</v>
      </c>
      <c r="O335" s="32">
        <v>38364</v>
      </c>
      <c r="P335" s="32">
        <v>38364</v>
      </c>
      <c r="Q335" s="37">
        <v>38353</v>
      </c>
      <c r="R335" s="33">
        <v>6.04</v>
      </c>
      <c r="S335" s="33">
        <v>5.88</v>
      </c>
      <c r="T335" s="33">
        <v>5.958</v>
      </c>
      <c r="U335" s="34">
        <v>586700</v>
      </c>
      <c r="V335" s="33">
        <v>81</v>
      </c>
      <c r="W335" s="33">
        <v>36</v>
      </c>
    </row>
    <row r="336" spans="14:23" ht="12.75" outlineLevel="2">
      <c r="N336" s="29">
        <v>38364</v>
      </c>
      <c r="O336" s="29">
        <v>38365</v>
      </c>
      <c r="P336" s="29">
        <v>38365</v>
      </c>
      <c r="Q336" s="37">
        <v>38353</v>
      </c>
      <c r="R336" s="30">
        <v>5.99</v>
      </c>
      <c r="S336" s="30">
        <v>5.84</v>
      </c>
      <c r="T336" s="30">
        <v>5.892</v>
      </c>
      <c r="U336" s="31">
        <v>796800</v>
      </c>
      <c r="V336" s="30">
        <v>102</v>
      </c>
      <c r="W336" s="30">
        <v>32</v>
      </c>
    </row>
    <row r="337" spans="14:23" ht="12.75" outlineLevel="2">
      <c r="N337" s="32">
        <v>38365</v>
      </c>
      <c r="O337" s="32">
        <v>38366</v>
      </c>
      <c r="P337" s="32">
        <v>38366</v>
      </c>
      <c r="Q337" s="37">
        <v>38353</v>
      </c>
      <c r="R337" s="33">
        <v>6.25</v>
      </c>
      <c r="S337" s="33">
        <v>5.94</v>
      </c>
      <c r="T337" s="33">
        <v>6.0595</v>
      </c>
      <c r="U337" s="34">
        <v>580600</v>
      </c>
      <c r="V337" s="33">
        <v>70</v>
      </c>
      <c r="W337" s="33">
        <v>28</v>
      </c>
    </row>
    <row r="338" spans="14:23" ht="12.75" outlineLevel="2">
      <c r="N338" s="29">
        <v>38366</v>
      </c>
      <c r="O338" s="29">
        <v>38367</v>
      </c>
      <c r="P338" s="29">
        <v>38370</v>
      </c>
      <c r="Q338" s="37">
        <v>38353</v>
      </c>
      <c r="R338" s="30">
        <v>6.555</v>
      </c>
      <c r="S338" s="30">
        <v>6.285</v>
      </c>
      <c r="T338" s="30">
        <v>6.4517</v>
      </c>
      <c r="U338" s="31">
        <v>623900</v>
      </c>
      <c r="V338" s="30">
        <v>91</v>
      </c>
      <c r="W338" s="30">
        <v>33</v>
      </c>
    </row>
    <row r="339" spans="14:23" ht="12.75" outlineLevel="2">
      <c r="N339" s="32">
        <v>38370</v>
      </c>
      <c r="O339" s="32">
        <v>38371</v>
      </c>
      <c r="P339" s="32">
        <v>38371</v>
      </c>
      <c r="Q339" s="37">
        <v>38353</v>
      </c>
      <c r="R339" s="33">
        <v>6.87</v>
      </c>
      <c r="S339" s="33">
        <v>6.25</v>
      </c>
      <c r="T339" s="33">
        <v>6.6863</v>
      </c>
      <c r="U339" s="34">
        <v>633600</v>
      </c>
      <c r="V339" s="33">
        <v>79</v>
      </c>
      <c r="W339" s="33">
        <v>32</v>
      </c>
    </row>
    <row r="340" spans="14:23" ht="12.75" outlineLevel="2">
      <c r="N340" s="29">
        <v>38371</v>
      </c>
      <c r="O340" s="29">
        <v>38372</v>
      </c>
      <c r="P340" s="29">
        <v>38372</v>
      </c>
      <c r="Q340" s="37">
        <v>38353</v>
      </c>
      <c r="R340" s="30">
        <v>6.33</v>
      </c>
      <c r="S340" s="30">
        <v>6.125</v>
      </c>
      <c r="T340" s="30">
        <v>6.1956</v>
      </c>
      <c r="U340" s="31">
        <v>698200</v>
      </c>
      <c r="V340" s="30">
        <v>88</v>
      </c>
      <c r="W340" s="30">
        <v>35</v>
      </c>
    </row>
    <row r="341" spans="14:23" ht="12.75" outlineLevel="2">
      <c r="N341" s="32">
        <v>38372</v>
      </c>
      <c r="O341" s="32">
        <v>38373</v>
      </c>
      <c r="P341" s="32">
        <v>38373</v>
      </c>
      <c r="Q341" s="37">
        <v>38353</v>
      </c>
      <c r="R341" s="33">
        <v>6.35</v>
      </c>
      <c r="S341" s="33">
        <v>6.1</v>
      </c>
      <c r="T341" s="33">
        <v>6.266</v>
      </c>
      <c r="U341" s="34">
        <v>562900</v>
      </c>
      <c r="V341" s="33">
        <v>74</v>
      </c>
      <c r="W341" s="33">
        <v>31</v>
      </c>
    </row>
    <row r="342" spans="14:23" ht="12.75" outlineLevel="2">
      <c r="N342" s="29">
        <v>38373</v>
      </c>
      <c r="O342" s="29">
        <v>38374</v>
      </c>
      <c r="P342" s="29">
        <v>38376</v>
      </c>
      <c r="Q342" s="37">
        <v>38353</v>
      </c>
      <c r="R342" s="30">
        <v>6.56</v>
      </c>
      <c r="S342" s="30">
        <v>6.33</v>
      </c>
      <c r="T342" s="30">
        <v>6.433</v>
      </c>
      <c r="U342" s="31">
        <v>542900</v>
      </c>
      <c r="V342" s="30">
        <v>76</v>
      </c>
      <c r="W342" s="30">
        <v>36</v>
      </c>
    </row>
    <row r="343" spans="14:23" ht="12.75" outlineLevel="2">
      <c r="N343" s="32">
        <v>38376</v>
      </c>
      <c r="O343" s="32">
        <v>38377</v>
      </c>
      <c r="P343" s="32">
        <v>38377</v>
      </c>
      <c r="Q343" s="37">
        <v>38353</v>
      </c>
      <c r="R343" s="33">
        <v>6.48</v>
      </c>
      <c r="S343" s="33">
        <v>6.345</v>
      </c>
      <c r="T343" s="33">
        <v>6.4073</v>
      </c>
      <c r="U343" s="34">
        <v>518000</v>
      </c>
      <c r="V343" s="33">
        <v>59</v>
      </c>
      <c r="W343" s="33">
        <v>30</v>
      </c>
    </row>
    <row r="344" spans="14:23" ht="12.75" outlineLevel="2">
      <c r="N344" s="29">
        <v>38377</v>
      </c>
      <c r="O344" s="29">
        <v>38378</v>
      </c>
      <c r="P344" s="29">
        <v>38378</v>
      </c>
      <c r="Q344" s="37">
        <v>38353</v>
      </c>
      <c r="R344" s="30">
        <v>6.55</v>
      </c>
      <c r="S344" s="30">
        <v>6.26</v>
      </c>
      <c r="T344" s="30">
        <v>6.4358</v>
      </c>
      <c r="U344" s="31">
        <v>658400</v>
      </c>
      <c r="V344" s="30">
        <v>78</v>
      </c>
      <c r="W344" s="30">
        <v>27</v>
      </c>
    </row>
    <row r="345" spans="14:23" ht="12.75" outlineLevel="2">
      <c r="N345" s="32">
        <v>38378</v>
      </c>
      <c r="O345" s="32">
        <v>38379</v>
      </c>
      <c r="P345" s="32">
        <v>38379</v>
      </c>
      <c r="Q345" s="37">
        <v>38353</v>
      </c>
      <c r="R345" s="33">
        <v>6.54</v>
      </c>
      <c r="S345" s="33">
        <v>6.38</v>
      </c>
      <c r="T345" s="33">
        <v>6.4358</v>
      </c>
      <c r="U345" s="34">
        <v>577200</v>
      </c>
      <c r="V345" s="33">
        <v>69</v>
      </c>
      <c r="W345" s="33">
        <v>33</v>
      </c>
    </row>
    <row r="346" spans="14:23" ht="12.75" outlineLevel="2">
      <c r="N346" s="29">
        <v>38379</v>
      </c>
      <c r="O346" s="29">
        <v>38380</v>
      </c>
      <c r="P346" s="29">
        <v>38380</v>
      </c>
      <c r="Q346" s="37">
        <v>38353</v>
      </c>
      <c r="R346" s="30">
        <v>6.56</v>
      </c>
      <c r="S346" s="30">
        <v>6.46</v>
      </c>
      <c r="T346" s="30">
        <v>6.5021</v>
      </c>
      <c r="U346" s="31">
        <v>423500</v>
      </c>
      <c r="V346" s="30">
        <v>55</v>
      </c>
      <c r="W346" s="30">
        <v>30</v>
      </c>
    </row>
    <row r="347" spans="14:23" ht="12.75" outlineLevel="2">
      <c r="N347" s="32">
        <v>38380</v>
      </c>
      <c r="O347" s="32">
        <v>38381</v>
      </c>
      <c r="P347" s="32">
        <v>38383</v>
      </c>
      <c r="Q347" s="37">
        <v>38353</v>
      </c>
      <c r="R347" s="33">
        <v>6.28</v>
      </c>
      <c r="S347" s="33">
        <v>6.165</v>
      </c>
      <c r="T347" s="33">
        <v>6.2246</v>
      </c>
      <c r="U347" s="34">
        <v>279100</v>
      </c>
      <c r="V347" s="33">
        <v>46</v>
      </c>
      <c r="W347" s="33">
        <v>28</v>
      </c>
    </row>
    <row r="348" spans="14:23" ht="18.75" outlineLevel="2">
      <c r="N348" s="32"/>
      <c r="O348" s="32"/>
      <c r="P348" s="32"/>
      <c r="Q348" s="38" t="s">
        <v>62</v>
      </c>
      <c r="R348" s="33"/>
      <c r="S348" s="33"/>
      <c r="T348" s="33">
        <f>SUBTOTAL(1,T328:T347)</f>
        <v>6.143095000000001</v>
      </c>
      <c r="U348" s="34"/>
      <c r="V348" s="33"/>
      <c r="W348" s="33"/>
    </row>
    <row r="349" spans="14:23" ht="12.75" outlineLevel="2">
      <c r="N349" s="29">
        <v>38383</v>
      </c>
      <c r="O349" s="29">
        <v>38384</v>
      </c>
      <c r="P349" s="29">
        <v>38384</v>
      </c>
      <c r="Q349" s="37">
        <v>38384</v>
      </c>
      <c r="R349" s="30">
        <v>6.3</v>
      </c>
      <c r="S349" s="30">
        <v>6.095</v>
      </c>
      <c r="T349" s="30">
        <v>6.1431</v>
      </c>
      <c r="U349" s="31">
        <v>728100</v>
      </c>
      <c r="V349" s="30">
        <v>93</v>
      </c>
      <c r="W349" s="30">
        <v>32</v>
      </c>
    </row>
    <row r="350" spans="14:23" ht="12.75" outlineLevel="2">
      <c r="N350" s="32">
        <v>38384</v>
      </c>
      <c r="O350" s="32">
        <v>38385</v>
      </c>
      <c r="P350" s="32">
        <v>38385</v>
      </c>
      <c r="Q350" s="37">
        <v>38384</v>
      </c>
      <c r="R350" s="33">
        <v>6.36</v>
      </c>
      <c r="S350" s="33">
        <v>6.225</v>
      </c>
      <c r="T350" s="33">
        <v>6.2845</v>
      </c>
      <c r="U350" s="34">
        <v>765800</v>
      </c>
      <c r="V350" s="33">
        <v>93</v>
      </c>
      <c r="W350" s="33">
        <v>35</v>
      </c>
    </row>
    <row r="351" spans="14:23" ht="12.75" outlineLevel="2">
      <c r="N351" s="29">
        <v>38385</v>
      </c>
      <c r="O351" s="29">
        <v>38386</v>
      </c>
      <c r="P351" s="29">
        <v>38386</v>
      </c>
      <c r="Q351" s="37">
        <v>38384</v>
      </c>
      <c r="R351" s="30">
        <v>6.455</v>
      </c>
      <c r="S351" s="30">
        <v>6.32</v>
      </c>
      <c r="T351" s="30">
        <v>6.3794</v>
      </c>
      <c r="U351" s="31">
        <v>989100</v>
      </c>
      <c r="V351" s="30">
        <v>128</v>
      </c>
      <c r="W351" s="30">
        <v>35</v>
      </c>
    </row>
    <row r="352" spans="14:23" ht="12.75" outlineLevel="2">
      <c r="N352" s="32">
        <v>38386</v>
      </c>
      <c r="O352" s="32">
        <v>38387</v>
      </c>
      <c r="P352" s="32">
        <v>38387</v>
      </c>
      <c r="Q352" s="37">
        <v>38384</v>
      </c>
      <c r="R352" s="33">
        <v>6.4</v>
      </c>
      <c r="S352" s="33">
        <v>6.1</v>
      </c>
      <c r="T352" s="33">
        <v>6.3178</v>
      </c>
      <c r="U352" s="34">
        <v>716200</v>
      </c>
      <c r="V352" s="33">
        <v>91</v>
      </c>
      <c r="W352" s="33">
        <v>33</v>
      </c>
    </row>
    <row r="353" spans="14:23" ht="12.75" outlineLevel="2">
      <c r="N353" s="29">
        <v>38387</v>
      </c>
      <c r="O353" s="29">
        <v>38388</v>
      </c>
      <c r="P353" s="29">
        <v>38390</v>
      </c>
      <c r="Q353" s="37">
        <v>38384</v>
      </c>
      <c r="R353" s="30">
        <v>6.2</v>
      </c>
      <c r="S353" s="30">
        <v>6.07</v>
      </c>
      <c r="T353" s="30">
        <v>6.1154</v>
      </c>
      <c r="U353" s="31">
        <v>690400</v>
      </c>
      <c r="V353" s="30">
        <v>94</v>
      </c>
      <c r="W353" s="30">
        <v>37</v>
      </c>
    </row>
    <row r="354" spans="14:23" ht="12.75" outlineLevel="2">
      <c r="N354" s="32">
        <v>38390</v>
      </c>
      <c r="O354" s="32">
        <v>38391</v>
      </c>
      <c r="P354" s="32">
        <v>38391</v>
      </c>
      <c r="Q354" s="37">
        <v>38384</v>
      </c>
      <c r="R354" s="33">
        <v>6.07</v>
      </c>
      <c r="S354" s="33">
        <v>5.945</v>
      </c>
      <c r="T354" s="33">
        <v>6.0224</v>
      </c>
      <c r="U354" s="34">
        <v>712700</v>
      </c>
      <c r="V354" s="33">
        <v>99</v>
      </c>
      <c r="W354" s="33">
        <v>35</v>
      </c>
    </row>
    <row r="355" spans="14:23" ht="12.75" outlineLevel="2">
      <c r="N355" s="29">
        <v>38391</v>
      </c>
      <c r="O355" s="29">
        <v>38392</v>
      </c>
      <c r="P355" s="29">
        <v>38392</v>
      </c>
      <c r="Q355" s="37">
        <v>38384</v>
      </c>
      <c r="R355" s="30">
        <v>6.015</v>
      </c>
      <c r="S355" s="30">
        <v>5.89</v>
      </c>
      <c r="T355" s="30">
        <v>5.9451</v>
      </c>
      <c r="U355" s="31">
        <v>584800</v>
      </c>
      <c r="V355" s="30">
        <v>81</v>
      </c>
      <c r="W355" s="30">
        <v>31</v>
      </c>
    </row>
    <row r="356" spans="14:23" ht="12.75" outlineLevel="2">
      <c r="N356" s="32">
        <v>38392</v>
      </c>
      <c r="O356" s="32">
        <v>38393</v>
      </c>
      <c r="P356" s="32">
        <v>38393</v>
      </c>
      <c r="Q356" s="37">
        <v>38384</v>
      </c>
      <c r="R356" s="33">
        <v>6.22</v>
      </c>
      <c r="S356" s="33">
        <v>6.155</v>
      </c>
      <c r="T356" s="33">
        <v>6.1991</v>
      </c>
      <c r="U356" s="34">
        <v>565600</v>
      </c>
      <c r="V356" s="33">
        <v>96</v>
      </c>
      <c r="W356" s="33">
        <v>38</v>
      </c>
    </row>
    <row r="357" spans="14:23" ht="12.75" outlineLevel="2">
      <c r="N357" s="29">
        <v>38393</v>
      </c>
      <c r="O357" s="29">
        <v>38394</v>
      </c>
      <c r="P357" s="29">
        <v>38394</v>
      </c>
      <c r="Q357" s="37">
        <v>38384</v>
      </c>
      <c r="R357" s="30">
        <v>6.25</v>
      </c>
      <c r="S357" s="30">
        <v>6.155</v>
      </c>
      <c r="T357" s="30">
        <v>6.2071</v>
      </c>
      <c r="U357" s="31">
        <v>548700</v>
      </c>
      <c r="V357" s="30">
        <v>89</v>
      </c>
      <c r="W357" s="30">
        <v>35</v>
      </c>
    </row>
    <row r="358" spans="14:23" ht="12.75" outlineLevel="1">
      <c r="N358" s="32">
        <v>38394</v>
      </c>
      <c r="O358" s="32">
        <v>38395</v>
      </c>
      <c r="P358" s="32">
        <v>38397</v>
      </c>
      <c r="Q358" s="37">
        <v>38384</v>
      </c>
      <c r="R358" s="33">
        <v>6.05</v>
      </c>
      <c r="S358" s="33">
        <v>6</v>
      </c>
      <c r="T358" s="33">
        <v>6.0216</v>
      </c>
      <c r="U358" s="34">
        <v>457500</v>
      </c>
      <c r="V358" s="33">
        <v>66</v>
      </c>
      <c r="W358" s="33">
        <v>30</v>
      </c>
    </row>
    <row r="359" spans="14:23" ht="12.75" outlineLevel="2">
      <c r="N359" s="29">
        <v>38397</v>
      </c>
      <c r="O359" s="29">
        <v>38398</v>
      </c>
      <c r="P359" s="29">
        <v>38398</v>
      </c>
      <c r="Q359" s="37">
        <v>38384</v>
      </c>
      <c r="R359" s="30">
        <v>5.99</v>
      </c>
      <c r="S359" s="30">
        <v>5.89</v>
      </c>
      <c r="T359" s="30">
        <v>5.9503</v>
      </c>
      <c r="U359" s="31">
        <v>775900</v>
      </c>
      <c r="V359" s="30">
        <v>101</v>
      </c>
      <c r="W359" s="30">
        <v>30</v>
      </c>
    </row>
    <row r="360" spans="14:23" ht="12.75" outlineLevel="2">
      <c r="N360" s="32">
        <v>38398</v>
      </c>
      <c r="O360" s="32">
        <v>38399</v>
      </c>
      <c r="P360" s="32">
        <v>38399</v>
      </c>
      <c r="Q360" s="37">
        <v>38384</v>
      </c>
      <c r="R360" s="33">
        <v>6.05</v>
      </c>
      <c r="S360" s="33">
        <v>5.9825</v>
      </c>
      <c r="T360" s="33">
        <v>6.0068</v>
      </c>
      <c r="U360" s="34">
        <v>452300</v>
      </c>
      <c r="V360" s="33">
        <v>62</v>
      </c>
      <c r="W360" s="33">
        <v>29</v>
      </c>
    </row>
    <row r="361" spans="14:23" ht="12.75" outlineLevel="2">
      <c r="N361" s="29">
        <v>38399</v>
      </c>
      <c r="O361" s="29">
        <v>38400</v>
      </c>
      <c r="P361" s="29">
        <v>38400</v>
      </c>
      <c r="Q361" s="37">
        <v>38384</v>
      </c>
      <c r="R361" s="30">
        <v>6.185</v>
      </c>
      <c r="S361" s="30">
        <v>6.01</v>
      </c>
      <c r="T361" s="30">
        <v>6.1017</v>
      </c>
      <c r="U361" s="31">
        <v>614300</v>
      </c>
      <c r="V361" s="30">
        <v>71</v>
      </c>
      <c r="W361" s="30">
        <v>33</v>
      </c>
    </row>
    <row r="362" spans="14:23" ht="12.75" outlineLevel="2">
      <c r="N362" s="32">
        <v>38400</v>
      </c>
      <c r="O362" s="32">
        <v>38401</v>
      </c>
      <c r="P362" s="32">
        <v>38401</v>
      </c>
      <c r="Q362" s="37">
        <v>38384</v>
      </c>
      <c r="R362" s="33">
        <v>6.09</v>
      </c>
      <c r="S362" s="33">
        <v>5.97</v>
      </c>
      <c r="T362" s="33">
        <v>6.0494</v>
      </c>
      <c r="U362" s="34">
        <v>575800</v>
      </c>
      <c r="V362" s="33">
        <v>84</v>
      </c>
      <c r="W362" s="33">
        <v>32</v>
      </c>
    </row>
    <row r="363" spans="14:23" ht="12.75" outlineLevel="2">
      <c r="N363" s="29">
        <v>38401</v>
      </c>
      <c r="O363" s="29">
        <v>38402</v>
      </c>
      <c r="P363" s="29">
        <v>38405</v>
      </c>
      <c r="Q363" s="37">
        <v>38384</v>
      </c>
      <c r="R363" s="30">
        <v>5.935</v>
      </c>
      <c r="S363" s="30">
        <v>5.85</v>
      </c>
      <c r="T363" s="30">
        <v>5.8802</v>
      </c>
      <c r="U363" s="31">
        <v>389500</v>
      </c>
      <c r="V363" s="30">
        <v>63</v>
      </c>
      <c r="W363" s="30">
        <v>32</v>
      </c>
    </row>
    <row r="364" spans="14:23" ht="12.75" outlineLevel="2">
      <c r="N364" s="32">
        <v>38405</v>
      </c>
      <c r="O364" s="32">
        <v>38406</v>
      </c>
      <c r="P364" s="32">
        <v>38406</v>
      </c>
      <c r="Q364" s="37">
        <v>38384</v>
      </c>
      <c r="R364" s="33">
        <v>6</v>
      </c>
      <c r="S364" s="33">
        <v>5.885</v>
      </c>
      <c r="T364" s="33">
        <v>5.9213</v>
      </c>
      <c r="U364" s="34">
        <v>851900</v>
      </c>
      <c r="V364" s="33">
        <v>123</v>
      </c>
      <c r="W364" s="33">
        <v>38</v>
      </c>
    </row>
    <row r="365" spans="14:23" ht="12.75" outlineLevel="2">
      <c r="N365" s="29">
        <v>38406</v>
      </c>
      <c r="O365" s="29">
        <v>38407</v>
      </c>
      <c r="P365" s="29">
        <v>38407</v>
      </c>
      <c r="Q365" s="37">
        <v>38384</v>
      </c>
      <c r="R365" s="30">
        <v>6.12</v>
      </c>
      <c r="S365" s="30">
        <v>5.985</v>
      </c>
      <c r="T365" s="30">
        <v>6.0199</v>
      </c>
      <c r="U365" s="31">
        <v>626100</v>
      </c>
      <c r="V365" s="30">
        <v>85</v>
      </c>
      <c r="W365" s="30">
        <v>37</v>
      </c>
    </row>
    <row r="366" spans="14:23" ht="12.75" outlineLevel="2">
      <c r="N366" s="32">
        <v>38407</v>
      </c>
      <c r="O366" s="32">
        <v>38408</v>
      </c>
      <c r="P366" s="32">
        <v>38408</v>
      </c>
      <c r="Q366" s="37">
        <v>38384</v>
      </c>
      <c r="R366" s="33">
        <v>6.425</v>
      </c>
      <c r="S366" s="33">
        <v>6.25</v>
      </c>
      <c r="T366" s="33">
        <v>6.3263</v>
      </c>
      <c r="U366" s="34">
        <v>695300</v>
      </c>
      <c r="V366" s="33">
        <v>86</v>
      </c>
      <c r="W366" s="33">
        <v>33</v>
      </c>
    </row>
    <row r="367" spans="14:23" ht="12.75" outlineLevel="2">
      <c r="N367" s="29">
        <v>38408</v>
      </c>
      <c r="O367" s="29">
        <v>38409</v>
      </c>
      <c r="P367" s="29">
        <v>38411</v>
      </c>
      <c r="Q367" s="37">
        <v>38384</v>
      </c>
      <c r="R367" s="30">
        <v>6.39</v>
      </c>
      <c r="S367" s="30">
        <v>6.18</v>
      </c>
      <c r="T367" s="30">
        <v>6.2448</v>
      </c>
      <c r="U367" s="31">
        <v>690200</v>
      </c>
      <c r="V367" s="30">
        <v>82</v>
      </c>
      <c r="W367" s="30">
        <v>33</v>
      </c>
    </row>
    <row r="368" spans="14:23" ht="18.75" outlineLevel="2">
      <c r="N368" s="29"/>
      <c r="O368" s="29"/>
      <c r="P368" s="29"/>
      <c r="Q368" s="38" t="s">
        <v>63</v>
      </c>
      <c r="R368" s="30"/>
      <c r="S368" s="30"/>
      <c r="T368" s="30">
        <f>SUBTOTAL(1,T349:T367)</f>
        <v>6.112431578947368</v>
      </c>
      <c r="U368" s="31"/>
      <c r="V368" s="30"/>
      <c r="W368" s="30"/>
    </row>
    <row r="369" spans="14:23" ht="12.75" outlineLevel="2">
      <c r="N369" s="32">
        <v>38411</v>
      </c>
      <c r="O369" s="32">
        <v>38412</v>
      </c>
      <c r="P369" s="32">
        <v>38412</v>
      </c>
      <c r="Q369" s="37">
        <v>38412</v>
      </c>
      <c r="R369" s="33">
        <v>6.7</v>
      </c>
      <c r="S369" s="33">
        <v>6.545</v>
      </c>
      <c r="T369" s="33">
        <v>6.6263</v>
      </c>
      <c r="U369" s="34">
        <v>669500</v>
      </c>
      <c r="V369" s="33">
        <v>82</v>
      </c>
      <c r="W369" s="33">
        <v>31</v>
      </c>
    </row>
    <row r="370" spans="14:23" ht="12.75" outlineLevel="2">
      <c r="N370" s="29">
        <v>38412</v>
      </c>
      <c r="O370" s="29">
        <v>38413</v>
      </c>
      <c r="P370" s="29">
        <v>38413</v>
      </c>
      <c r="Q370" s="37">
        <v>38412</v>
      </c>
      <c r="R370" s="30">
        <v>6.675</v>
      </c>
      <c r="S370" s="30">
        <v>6.54</v>
      </c>
      <c r="T370" s="30">
        <v>6.6322</v>
      </c>
      <c r="U370" s="31">
        <v>501800</v>
      </c>
      <c r="V370" s="30">
        <v>73</v>
      </c>
      <c r="W370" s="30">
        <v>33</v>
      </c>
    </row>
    <row r="371" spans="14:23" ht="12.75" outlineLevel="2">
      <c r="N371" s="32">
        <v>38413</v>
      </c>
      <c r="O371" s="32">
        <v>38414</v>
      </c>
      <c r="P371" s="32">
        <v>38414</v>
      </c>
      <c r="Q371" s="37">
        <v>38412</v>
      </c>
      <c r="R371" s="33">
        <v>6.675</v>
      </c>
      <c r="S371" s="33">
        <v>6.545</v>
      </c>
      <c r="T371" s="33">
        <v>6.6144</v>
      </c>
      <c r="U371" s="34">
        <v>462300</v>
      </c>
      <c r="V371" s="33">
        <v>69</v>
      </c>
      <c r="W371" s="33">
        <v>31</v>
      </c>
    </row>
    <row r="372" spans="14:23" ht="12.75" outlineLevel="2">
      <c r="N372" s="29">
        <v>38414</v>
      </c>
      <c r="O372" s="29">
        <v>38415</v>
      </c>
      <c r="P372" s="29">
        <v>38415</v>
      </c>
      <c r="Q372" s="37">
        <v>38412</v>
      </c>
      <c r="R372" s="30">
        <v>6.795</v>
      </c>
      <c r="S372" s="30">
        <v>6.6</v>
      </c>
      <c r="T372" s="30">
        <v>6.7159</v>
      </c>
      <c r="U372" s="31">
        <v>405500</v>
      </c>
      <c r="V372" s="30">
        <v>59</v>
      </c>
      <c r="W372" s="30">
        <v>22</v>
      </c>
    </row>
    <row r="373" spans="14:23" ht="12.75" outlineLevel="2">
      <c r="N373" s="32">
        <v>38415</v>
      </c>
      <c r="O373" s="32">
        <v>38416</v>
      </c>
      <c r="P373" s="32">
        <v>38418</v>
      </c>
      <c r="Q373" s="37">
        <v>38412</v>
      </c>
      <c r="R373" s="33">
        <v>6.73</v>
      </c>
      <c r="S373" s="33">
        <v>6.45</v>
      </c>
      <c r="T373" s="33">
        <v>6.5116</v>
      </c>
      <c r="U373" s="34">
        <v>498800</v>
      </c>
      <c r="V373" s="33">
        <v>69</v>
      </c>
      <c r="W373" s="33">
        <v>29</v>
      </c>
    </row>
    <row r="374" spans="14:23" ht="12.75" outlineLevel="2">
      <c r="N374" s="29">
        <v>38418</v>
      </c>
      <c r="O374" s="29">
        <v>38419</v>
      </c>
      <c r="P374" s="29">
        <v>38419</v>
      </c>
      <c r="Q374" s="37">
        <v>38412</v>
      </c>
      <c r="R374" s="30">
        <v>6.7</v>
      </c>
      <c r="S374" s="30">
        <v>6.6</v>
      </c>
      <c r="T374" s="30">
        <v>6.6591</v>
      </c>
      <c r="U374" s="31">
        <v>343300</v>
      </c>
      <c r="V374" s="30">
        <v>50</v>
      </c>
      <c r="W374" s="30">
        <v>22</v>
      </c>
    </row>
    <row r="375" spans="14:23" ht="12.75" outlineLevel="2">
      <c r="N375" s="32">
        <v>38419</v>
      </c>
      <c r="O375" s="32">
        <v>38420</v>
      </c>
      <c r="P375" s="32">
        <v>38420</v>
      </c>
      <c r="Q375" s="37">
        <v>38412</v>
      </c>
      <c r="R375" s="33">
        <v>6.99</v>
      </c>
      <c r="S375" s="33">
        <v>6.685</v>
      </c>
      <c r="T375" s="33">
        <v>6.8148</v>
      </c>
      <c r="U375" s="34">
        <v>489300</v>
      </c>
      <c r="V375" s="33">
        <v>72</v>
      </c>
      <c r="W375" s="33">
        <v>31</v>
      </c>
    </row>
    <row r="376" spans="14:23" ht="12.75" outlineLevel="2">
      <c r="N376" s="29">
        <v>38420</v>
      </c>
      <c r="O376" s="29">
        <v>38421</v>
      </c>
      <c r="P376" s="29">
        <v>38421</v>
      </c>
      <c r="Q376" s="37">
        <v>38412</v>
      </c>
      <c r="R376" s="30">
        <v>7.06</v>
      </c>
      <c r="S376" s="30">
        <v>6.91</v>
      </c>
      <c r="T376" s="30">
        <v>6.986</v>
      </c>
      <c r="U376" s="31">
        <v>474000</v>
      </c>
      <c r="V376" s="30">
        <v>68</v>
      </c>
      <c r="W376" s="30">
        <v>28</v>
      </c>
    </row>
    <row r="377" spans="14:23" ht="12.75" outlineLevel="2">
      <c r="N377" s="32">
        <v>38421</v>
      </c>
      <c r="O377" s="32">
        <v>38422</v>
      </c>
      <c r="P377" s="32">
        <v>38422</v>
      </c>
      <c r="Q377" s="37">
        <v>38412</v>
      </c>
      <c r="R377" s="33">
        <v>6.99</v>
      </c>
      <c r="S377" s="33">
        <v>6.87</v>
      </c>
      <c r="T377" s="33">
        <v>6.91</v>
      </c>
      <c r="U377" s="34">
        <v>369300</v>
      </c>
      <c r="V377" s="33">
        <v>54</v>
      </c>
      <c r="W377" s="33">
        <v>27</v>
      </c>
    </row>
    <row r="378" spans="14:23" ht="12.75" outlineLevel="2">
      <c r="N378" s="29">
        <v>38422</v>
      </c>
      <c r="O378" s="29">
        <v>38423</v>
      </c>
      <c r="P378" s="29">
        <v>38425</v>
      </c>
      <c r="Q378" s="37">
        <v>38412</v>
      </c>
      <c r="R378" s="30">
        <v>6.8</v>
      </c>
      <c r="S378" s="30">
        <v>6.68</v>
      </c>
      <c r="T378" s="30">
        <v>6.7321</v>
      </c>
      <c r="U378" s="31">
        <v>263700</v>
      </c>
      <c r="V378" s="30">
        <v>45</v>
      </c>
      <c r="W378" s="30">
        <v>26</v>
      </c>
    </row>
    <row r="379" spans="14:23" ht="12.75" outlineLevel="2">
      <c r="N379" s="32">
        <v>38425</v>
      </c>
      <c r="O379" s="32">
        <v>38426</v>
      </c>
      <c r="P379" s="32">
        <v>38426</v>
      </c>
      <c r="Q379" s="37">
        <v>38412</v>
      </c>
      <c r="R379" s="33">
        <v>6.99</v>
      </c>
      <c r="S379" s="33">
        <v>6.8</v>
      </c>
      <c r="T379" s="33">
        <v>6.8587</v>
      </c>
      <c r="U379" s="34">
        <v>493900</v>
      </c>
      <c r="V379" s="33">
        <v>68</v>
      </c>
      <c r="W379" s="33">
        <v>28</v>
      </c>
    </row>
    <row r="380" spans="14:23" ht="12.75" outlineLevel="1">
      <c r="N380" s="29">
        <v>38426</v>
      </c>
      <c r="O380" s="29">
        <v>38427</v>
      </c>
      <c r="P380" s="29">
        <v>38427</v>
      </c>
      <c r="Q380" s="37">
        <v>38412</v>
      </c>
      <c r="R380" s="30">
        <v>7.2</v>
      </c>
      <c r="S380" s="30">
        <v>7.075</v>
      </c>
      <c r="T380" s="30">
        <v>7.1553</v>
      </c>
      <c r="U380" s="31">
        <v>415100</v>
      </c>
      <c r="V380" s="30">
        <v>57</v>
      </c>
      <c r="W380" s="30">
        <v>28</v>
      </c>
    </row>
    <row r="381" spans="14:23" ht="12.75" outlineLevel="2">
      <c r="N381" s="32">
        <v>38427</v>
      </c>
      <c r="O381" s="32">
        <v>38428</v>
      </c>
      <c r="P381" s="32">
        <v>38428</v>
      </c>
      <c r="Q381" s="37">
        <v>38412</v>
      </c>
      <c r="R381" s="33">
        <v>7.12</v>
      </c>
      <c r="S381" s="33">
        <v>7.06</v>
      </c>
      <c r="T381" s="33">
        <v>7.0794</v>
      </c>
      <c r="U381" s="34">
        <v>477700</v>
      </c>
      <c r="V381" s="33">
        <v>68</v>
      </c>
      <c r="W381" s="33">
        <v>28</v>
      </c>
    </row>
    <row r="382" spans="14:23" ht="12.75" outlineLevel="2">
      <c r="N382" s="29">
        <v>38428</v>
      </c>
      <c r="O382" s="29">
        <v>38429</v>
      </c>
      <c r="P382" s="29">
        <v>38429</v>
      </c>
      <c r="Q382" s="37">
        <v>38412</v>
      </c>
      <c r="R382" s="30">
        <v>7.345</v>
      </c>
      <c r="S382" s="30">
        <v>7.025</v>
      </c>
      <c r="T382" s="30">
        <v>7.2504</v>
      </c>
      <c r="U382" s="31">
        <v>617400</v>
      </c>
      <c r="V382" s="30">
        <v>76</v>
      </c>
      <c r="W382" s="30">
        <v>25</v>
      </c>
    </row>
    <row r="383" spans="14:23" ht="12.75" outlineLevel="2">
      <c r="N383" s="32">
        <v>38429</v>
      </c>
      <c r="O383" s="32">
        <v>38430</v>
      </c>
      <c r="P383" s="32">
        <v>38432</v>
      </c>
      <c r="Q383" s="37">
        <v>38412</v>
      </c>
      <c r="R383" s="33">
        <v>7.18</v>
      </c>
      <c r="S383" s="33">
        <v>7.05</v>
      </c>
      <c r="T383" s="33">
        <v>7.1175</v>
      </c>
      <c r="U383" s="34">
        <v>655400</v>
      </c>
      <c r="V383" s="33">
        <v>84</v>
      </c>
      <c r="W383" s="33">
        <v>26</v>
      </c>
    </row>
    <row r="384" spans="14:23" ht="12.75" outlineLevel="2">
      <c r="N384" s="29">
        <v>38432</v>
      </c>
      <c r="O384" s="29">
        <v>38433</v>
      </c>
      <c r="P384" s="29">
        <v>38433</v>
      </c>
      <c r="Q384" s="37">
        <v>38412</v>
      </c>
      <c r="R384" s="30">
        <v>7.22</v>
      </c>
      <c r="S384" s="30">
        <v>7.13</v>
      </c>
      <c r="T384" s="30">
        <v>7.1654</v>
      </c>
      <c r="U384" s="31">
        <v>355900</v>
      </c>
      <c r="V384" s="30">
        <v>55</v>
      </c>
      <c r="W384" s="30">
        <v>26</v>
      </c>
    </row>
    <row r="385" spans="14:23" ht="12.75" outlineLevel="2">
      <c r="N385" s="32">
        <v>38433</v>
      </c>
      <c r="O385" s="32">
        <v>38434</v>
      </c>
      <c r="P385" s="32">
        <v>38434</v>
      </c>
      <c r="Q385" s="37">
        <v>38412</v>
      </c>
      <c r="R385" s="33">
        <v>7.3275</v>
      </c>
      <c r="S385" s="33">
        <v>7.215</v>
      </c>
      <c r="T385" s="33">
        <v>7.2456</v>
      </c>
      <c r="U385" s="34">
        <v>565100</v>
      </c>
      <c r="V385" s="33">
        <v>76</v>
      </c>
      <c r="W385" s="33">
        <v>33</v>
      </c>
    </row>
    <row r="386" spans="14:23" ht="12.75" outlineLevel="2">
      <c r="N386" s="29">
        <v>38434</v>
      </c>
      <c r="O386" s="29">
        <v>38435</v>
      </c>
      <c r="P386" s="29">
        <v>38435</v>
      </c>
      <c r="Q386" s="37">
        <v>38412</v>
      </c>
      <c r="R386" s="30">
        <v>7.165</v>
      </c>
      <c r="S386" s="30">
        <v>7.07</v>
      </c>
      <c r="T386" s="30">
        <v>7.1076</v>
      </c>
      <c r="U386" s="31">
        <v>416900</v>
      </c>
      <c r="V386" s="30">
        <v>58</v>
      </c>
      <c r="W386" s="30">
        <v>28</v>
      </c>
    </row>
    <row r="387" spans="14:23" ht="12.75" outlineLevel="2">
      <c r="N387" s="32">
        <v>38435</v>
      </c>
      <c r="O387" s="32">
        <v>38436</v>
      </c>
      <c r="P387" s="32">
        <v>38439</v>
      </c>
      <c r="Q387" s="37">
        <v>38412</v>
      </c>
      <c r="R387" s="33">
        <v>7.125</v>
      </c>
      <c r="S387" s="33">
        <v>7</v>
      </c>
      <c r="T387" s="33">
        <v>7.0754</v>
      </c>
      <c r="U387" s="34">
        <v>622700</v>
      </c>
      <c r="V387" s="33">
        <v>86</v>
      </c>
      <c r="W387" s="33">
        <v>31</v>
      </c>
    </row>
    <row r="388" spans="14:23" ht="12.75" outlineLevel="2">
      <c r="N388" s="29">
        <v>38439</v>
      </c>
      <c r="O388" s="29">
        <v>38440</v>
      </c>
      <c r="P388" s="29">
        <v>38440</v>
      </c>
      <c r="Q388" s="37">
        <v>38412</v>
      </c>
      <c r="R388" s="30">
        <v>6.96</v>
      </c>
      <c r="S388" s="30">
        <v>6.9</v>
      </c>
      <c r="T388" s="30">
        <v>6.9409</v>
      </c>
      <c r="U388" s="31">
        <v>449700</v>
      </c>
      <c r="V388" s="30">
        <v>68</v>
      </c>
      <c r="W388" s="30">
        <v>29</v>
      </c>
    </row>
    <row r="389" spans="14:23" ht="12.75" outlineLevel="2">
      <c r="N389" s="32">
        <v>38440</v>
      </c>
      <c r="O389" s="32">
        <v>38441</v>
      </c>
      <c r="P389" s="32">
        <v>38441</v>
      </c>
      <c r="Q389" s="37">
        <v>38412</v>
      </c>
      <c r="R389" s="33">
        <v>7.08</v>
      </c>
      <c r="S389" s="33">
        <v>6.89</v>
      </c>
      <c r="T389" s="33">
        <v>6.9332</v>
      </c>
      <c r="U389" s="34">
        <v>405600</v>
      </c>
      <c r="V389" s="33">
        <v>57</v>
      </c>
      <c r="W389" s="33">
        <v>26</v>
      </c>
    </row>
    <row r="390" spans="14:23" ht="12.75" outlineLevel="2">
      <c r="N390" s="29">
        <v>38441</v>
      </c>
      <c r="O390" s="29">
        <v>38442</v>
      </c>
      <c r="P390" s="29">
        <v>38442</v>
      </c>
      <c r="Q390" s="37">
        <v>38412</v>
      </c>
      <c r="R390" s="30">
        <v>7.22</v>
      </c>
      <c r="S390" s="30">
        <v>7.12</v>
      </c>
      <c r="T390" s="30">
        <v>7.1709</v>
      </c>
      <c r="U390" s="31">
        <v>429200</v>
      </c>
      <c r="V390" s="30">
        <v>56</v>
      </c>
      <c r="W390" s="30">
        <v>27</v>
      </c>
    </row>
    <row r="391" spans="14:23" ht="18.75" outlineLevel="2">
      <c r="N391" s="29"/>
      <c r="O391" s="29"/>
      <c r="P391" s="29"/>
      <c r="Q391" s="38" t="s">
        <v>64</v>
      </c>
      <c r="R391" s="30"/>
      <c r="S391" s="30"/>
      <c r="T391" s="30">
        <f>SUBTOTAL(1,T369:T390)</f>
        <v>6.922849999999998</v>
      </c>
      <c r="U391" s="31"/>
      <c r="V391" s="30"/>
      <c r="W391" s="30"/>
    </row>
    <row r="392" spans="14:23" ht="12.75" outlineLevel="2">
      <c r="N392" s="32">
        <v>38442</v>
      </c>
      <c r="O392" s="32">
        <v>38443</v>
      </c>
      <c r="P392" s="32">
        <v>38443</v>
      </c>
      <c r="Q392" s="37">
        <v>38443</v>
      </c>
      <c r="R392" s="33">
        <v>7.66</v>
      </c>
      <c r="S392" s="33">
        <v>7.35</v>
      </c>
      <c r="T392" s="33">
        <v>7.4662</v>
      </c>
      <c r="U392" s="34">
        <v>544800</v>
      </c>
      <c r="V392" s="33">
        <v>83</v>
      </c>
      <c r="W392" s="33">
        <v>35</v>
      </c>
    </row>
    <row r="393" spans="14:23" ht="12.75" outlineLevel="2">
      <c r="N393" s="29">
        <v>38443</v>
      </c>
      <c r="O393" s="29">
        <v>38444</v>
      </c>
      <c r="P393" s="29">
        <v>38446</v>
      </c>
      <c r="Q393" s="37">
        <v>38443</v>
      </c>
      <c r="R393" s="30">
        <v>7.68</v>
      </c>
      <c r="S393" s="30">
        <v>7.51</v>
      </c>
      <c r="T393" s="30">
        <v>7.5694</v>
      </c>
      <c r="U393" s="31">
        <v>682800</v>
      </c>
      <c r="V393" s="30">
        <v>89</v>
      </c>
      <c r="W393" s="30">
        <v>36</v>
      </c>
    </row>
    <row r="394" spans="14:23" ht="12.75" outlineLevel="2">
      <c r="N394" s="32">
        <v>38446</v>
      </c>
      <c r="O394" s="32">
        <v>38447</v>
      </c>
      <c r="P394" s="32">
        <v>38447</v>
      </c>
      <c r="Q394" s="37">
        <v>38443</v>
      </c>
      <c r="R394" s="33">
        <v>7.88</v>
      </c>
      <c r="S394" s="33">
        <v>7.64</v>
      </c>
      <c r="T394" s="33">
        <v>7.8004</v>
      </c>
      <c r="U394" s="34">
        <v>715000</v>
      </c>
      <c r="V394" s="33">
        <v>83</v>
      </c>
      <c r="W394" s="33">
        <v>32</v>
      </c>
    </row>
    <row r="395" spans="14:23" ht="12.75" outlineLevel="2">
      <c r="N395" s="29">
        <v>38447</v>
      </c>
      <c r="O395" s="29">
        <v>38448</v>
      </c>
      <c r="P395" s="29">
        <v>38448</v>
      </c>
      <c r="Q395" s="37">
        <v>38443</v>
      </c>
      <c r="R395" s="30">
        <v>7.51</v>
      </c>
      <c r="S395" s="30">
        <v>7.36</v>
      </c>
      <c r="T395" s="30">
        <v>7.443</v>
      </c>
      <c r="U395" s="31">
        <v>675000</v>
      </c>
      <c r="V395" s="30">
        <v>98</v>
      </c>
      <c r="W395" s="30">
        <v>33</v>
      </c>
    </row>
    <row r="396" spans="14:23" ht="12.75" outlineLevel="2">
      <c r="N396" s="32">
        <v>38448</v>
      </c>
      <c r="O396" s="32">
        <v>38449</v>
      </c>
      <c r="P396" s="32">
        <v>38449</v>
      </c>
      <c r="Q396" s="37">
        <v>38443</v>
      </c>
      <c r="R396" s="33">
        <v>7.57</v>
      </c>
      <c r="S396" s="33">
        <v>7.41</v>
      </c>
      <c r="T396" s="33">
        <v>7.4627</v>
      </c>
      <c r="U396" s="34">
        <v>512000</v>
      </c>
      <c r="V396" s="33">
        <v>70</v>
      </c>
      <c r="W396" s="33">
        <v>34</v>
      </c>
    </row>
    <row r="397" spans="14:23" ht="12.75" outlineLevel="2">
      <c r="N397" s="29">
        <v>38449</v>
      </c>
      <c r="O397" s="29">
        <v>38450</v>
      </c>
      <c r="P397" s="29">
        <v>38450</v>
      </c>
      <c r="Q397" s="37">
        <v>38443</v>
      </c>
      <c r="R397" s="30">
        <v>7.565</v>
      </c>
      <c r="S397" s="30">
        <v>7.38</v>
      </c>
      <c r="T397" s="30">
        <v>7.5023</v>
      </c>
      <c r="U397" s="31">
        <v>561100</v>
      </c>
      <c r="V397" s="30">
        <v>82</v>
      </c>
      <c r="W397" s="30">
        <v>35</v>
      </c>
    </row>
    <row r="398" spans="14:23" ht="12.75" outlineLevel="2">
      <c r="N398" s="32">
        <v>38450</v>
      </c>
      <c r="O398" s="32">
        <v>38451</v>
      </c>
      <c r="P398" s="32">
        <v>38453</v>
      </c>
      <c r="Q398" s="37">
        <v>38443</v>
      </c>
      <c r="R398" s="33">
        <v>7.31</v>
      </c>
      <c r="S398" s="33">
        <v>7.2</v>
      </c>
      <c r="T398" s="33">
        <v>7.2628</v>
      </c>
      <c r="U398" s="34">
        <v>606900</v>
      </c>
      <c r="V398" s="33">
        <v>77</v>
      </c>
      <c r="W398" s="33">
        <v>29</v>
      </c>
    </row>
    <row r="399" spans="14:23" ht="12.75" outlineLevel="2">
      <c r="N399" s="29">
        <v>38453</v>
      </c>
      <c r="O399" s="29">
        <v>38454</v>
      </c>
      <c r="P399" s="29">
        <v>38454</v>
      </c>
      <c r="Q399" s="37">
        <v>38443</v>
      </c>
      <c r="R399" s="30">
        <v>7.28</v>
      </c>
      <c r="S399" s="30">
        <v>7.085</v>
      </c>
      <c r="T399" s="30">
        <v>7.1652</v>
      </c>
      <c r="U399" s="31">
        <v>371300</v>
      </c>
      <c r="V399" s="30">
        <v>58</v>
      </c>
      <c r="W399" s="30">
        <v>33</v>
      </c>
    </row>
    <row r="400" spans="14:23" ht="12.75" outlineLevel="2">
      <c r="N400" s="32">
        <v>38454</v>
      </c>
      <c r="O400" s="32">
        <v>38455</v>
      </c>
      <c r="P400" s="32">
        <v>38455</v>
      </c>
      <c r="Q400" s="37">
        <v>38443</v>
      </c>
      <c r="R400" s="33">
        <v>7.375</v>
      </c>
      <c r="S400" s="33">
        <v>7.25</v>
      </c>
      <c r="T400" s="33">
        <v>7.3409</v>
      </c>
      <c r="U400" s="34">
        <v>377900</v>
      </c>
      <c r="V400" s="33">
        <v>63</v>
      </c>
      <c r="W400" s="33">
        <v>32</v>
      </c>
    </row>
    <row r="401" spans="14:23" ht="12.75" outlineLevel="2">
      <c r="N401" s="29">
        <v>38455</v>
      </c>
      <c r="O401" s="29">
        <v>38456</v>
      </c>
      <c r="P401" s="29">
        <v>38456</v>
      </c>
      <c r="Q401" s="37">
        <v>38443</v>
      </c>
      <c r="R401" s="30">
        <v>7.1</v>
      </c>
      <c r="S401" s="30">
        <v>7.04</v>
      </c>
      <c r="T401" s="30">
        <v>7.0708</v>
      </c>
      <c r="U401" s="31">
        <v>413200</v>
      </c>
      <c r="V401" s="30">
        <v>65</v>
      </c>
      <c r="W401" s="30">
        <v>34</v>
      </c>
    </row>
    <row r="402" spans="14:23" ht="12.75" outlineLevel="1">
      <c r="N402" s="32">
        <v>38456</v>
      </c>
      <c r="O402" s="32">
        <v>38457</v>
      </c>
      <c r="P402" s="32">
        <v>38457</v>
      </c>
      <c r="Q402" s="37">
        <v>38443</v>
      </c>
      <c r="R402" s="33">
        <v>7.08</v>
      </c>
      <c r="S402" s="33">
        <v>6.94</v>
      </c>
      <c r="T402" s="33">
        <v>7.0223</v>
      </c>
      <c r="U402" s="34">
        <v>430500</v>
      </c>
      <c r="V402" s="33">
        <v>63</v>
      </c>
      <c r="W402" s="33">
        <v>31</v>
      </c>
    </row>
    <row r="403" spans="14:23" ht="12.75" outlineLevel="2">
      <c r="N403" s="29">
        <v>38457</v>
      </c>
      <c r="O403" s="29">
        <v>38458</v>
      </c>
      <c r="P403" s="29">
        <v>38460</v>
      </c>
      <c r="Q403" s="37">
        <v>38443</v>
      </c>
      <c r="R403" s="30">
        <v>7.01</v>
      </c>
      <c r="S403" s="30">
        <v>6.91</v>
      </c>
      <c r="T403" s="30">
        <v>6.9538</v>
      </c>
      <c r="U403" s="31">
        <v>391200</v>
      </c>
      <c r="V403" s="30">
        <v>59</v>
      </c>
      <c r="W403" s="30">
        <v>32</v>
      </c>
    </row>
    <row r="404" spans="14:23" ht="12.75" outlineLevel="2">
      <c r="N404" s="32">
        <v>38460</v>
      </c>
      <c r="O404" s="32">
        <v>38461</v>
      </c>
      <c r="P404" s="32">
        <v>38461</v>
      </c>
      <c r="Q404" s="37">
        <v>38443</v>
      </c>
      <c r="R404" s="33">
        <v>7.035</v>
      </c>
      <c r="S404" s="33">
        <v>6.91</v>
      </c>
      <c r="T404" s="33">
        <v>6.9511</v>
      </c>
      <c r="U404" s="34">
        <v>544100</v>
      </c>
      <c r="V404" s="33">
        <v>70</v>
      </c>
      <c r="W404" s="33">
        <v>31</v>
      </c>
    </row>
    <row r="405" spans="14:23" ht="12.75" outlineLevel="2">
      <c r="N405" s="29">
        <v>38461</v>
      </c>
      <c r="O405" s="29">
        <v>38462</v>
      </c>
      <c r="P405" s="29">
        <v>38462</v>
      </c>
      <c r="Q405" s="37">
        <v>38443</v>
      </c>
      <c r="R405" s="30">
        <v>7.04</v>
      </c>
      <c r="S405" s="30">
        <v>6.94</v>
      </c>
      <c r="T405" s="30">
        <v>7.0044</v>
      </c>
      <c r="U405" s="31">
        <v>371300</v>
      </c>
      <c r="V405" s="30">
        <v>55</v>
      </c>
      <c r="W405" s="30">
        <v>29</v>
      </c>
    </row>
    <row r="406" spans="14:23" ht="12.75" outlineLevel="2">
      <c r="N406" s="32">
        <v>38462</v>
      </c>
      <c r="O406" s="32">
        <v>38463</v>
      </c>
      <c r="P406" s="32">
        <v>38463</v>
      </c>
      <c r="Q406" s="37">
        <v>38443</v>
      </c>
      <c r="R406" s="33">
        <v>7.13</v>
      </c>
      <c r="S406" s="33">
        <v>7.05</v>
      </c>
      <c r="T406" s="33">
        <v>7.0972</v>
      </c>
      <c r="U406" s="34">
        <v>336200</v>
      </c>
      <c r="V406" s="33">
        <v>50</v>
      </c>
      <c r="W406" s="33">
        <v>29</v>
      </c>
    </row>
    <row r="407" spans="14:23" ht="12.75" outlineLevel="2">
      <c r="N407" s="29">
        <v>38463</v>
      </c>
      <c r="O407" s="29">
        <v>38464</v>
      </c>
      <c r="P407" s="29">
        <v>38464</v>
      </c>
      <c r="Q407" s="37">
        <v>38443</v>
      </c>
      <c r="R407" s="30">
        <v>6.97</v>
      </c>
      <c r="S407" s="30">
        <v>6.88</v>
      </c>
      <c r="T407" s="30">
        <v>6.9298</v>
      </c>
      <c r="U407" s="31">
        <v>415000</v>
      </c>
      <c r="V407" s="30">
        <v>55</v>
      </c>
      <c r="W407" s="30">
        <v>31</v>
      </c>
    </row>
    <row r="408" spans="14:23" ht="12.75" outlineLevel="2">
      <c r="N408" s="32">
        <v>38464</v>
      </c>
      <c r="O408" s="32">
        <v>38465</v>
      </c>
      <c r="P408" s="32">
        <v>38467</v>
      </c>
      <c r="Q408" s="37">
        <v>38443</v>
      </c>
      <c r="R408" s="33">
        <v>7.17</v>
      </c>
      <c r="S408" s="33">
        <v>7.03</v>
      </c>
      <c r="T408" s="33">
        <v>7.0555</v>
      </c>
      <c r="U408" s="34">
        <v>459800</v>
      </c>
      <c r="V408" s="33">
        <v>58</v>
      </c>
      <c r="W408" s="33">
        <v>28</v>
      </c>
    </row>
    <row r="409" spans="14:23" ht="12.75" outlineLevel="2">
      <c r="N409" s="29">
        <v>38467</v>
      </c>
      <c r="O409" s="29">
        <v>38468</v>
      </c>
      <c r="P409" s="29">
        <v>38468</v>
      </c>
      <c r="Q409" s="37">
        <v>38443</v>
      </c>
      <c r="R409" s="30">
        <v>7.29</v>
      </c>
      <c r="S409" s="30">
        <v>7.24</v>
      </c>
      <c r="T409" s="30">
        <v>7.267</v>
      </c>
      <c r="U409" s="31">
        <v>392200</v>
      </c>
      <c r="V409" s="30">
        <v>57</v>
      </c>
      <c r="W409" s="30">
        <v>34</v>
      </c>
    </row>
    <row r="410" spans="14:23" ht="12.75" outlineLevel="2">
      <c r="N410" s="32">
        <v>38468</v>
      </c>
      <c r="O410" s="32">
        <v>38469</v>
      </c>
      <c r="P410" s="32">
        <v>38469</v>
      </c>
      <c r="Q410" s="37">
        <v>38443</v>
      </c>
      <c r="R410" s="33">
        <v>7.12</v>
      </c>
      <c r="S410" s="33">
        <v>7.045</v>
      </c>
      <c r="T410" s="33">
        <v>7.0808</v>
      </c>
      <c r="U410" s="34">
        <v>435900</v>
      </c>
      <c r="V410" s="33">
        <v>66</v>
      </c>
      <c r="W410" s="33">
        <v>34</v>
      </c>
    </row>
    <row r="411" spans="14:23" ht="12.75" outlineLevel="2">
      <c r="N411" s="29">
        <v>38469</v>
      </c>
      <c r="O411" s="29">
        <v>38470</v>
      </c>
      <c r="P411" s="29">
        <v>38470</v>
      </c>
      <c r="Q411" s="37">
        <v>38443</v>
      </c>
      <c r="R411" s="30">
        <v>7.145</v>
      </c>
      <c r="S411" s="30">
        <v>6.945</v>
      </c>
      <c r="T411" s="30">
        <v>7.1041</v>
      </c>
      <c r="U411" s="31">
        <v>354400</v>
      </c>
      <c r="V411" s="30">
        <v>52</v>
      </c>
      <c r="W411" s="30">
        <v>29</v>
      </c>
    </row>
    <row r="412" spans="14:23" ht="12.75" outlineLevel="2">
      <c r="N412" s="32">
        <v>38470</v>
      </c>
      <c r="O412" s="32">
        <v>38471</v>
      </c>
      <c r="P412" s="32">
        <v>38472</v>
      </c>
      <c r="Q412" s="37">
        <v>38443</v>
      </c>
      <c r="R412" s="33">
        <v>6.7</v>
      </c>
      <c r="S412" s="33">
        <v>6.61</v>
      </c>
      <c r="T412" s="33">
        <v>6.6596</v>
      </c>
      <c r="U412" s="34">
        <v>318700</v>
      </c>
      <c r="V412" s="33">
        <v>56</v>
      </c>
      <c r="W412" s="33">
        <v>29</v>
      </c>
    </row>
    <row r="413" spans="14:23" ht="18.75" outlineLevel="2">
      <c r="N413" s="32"/>
      <c r="O413" s="32"/>
      <c r="P413" s="32"/>
      <c r="Q413" s="38" t="s">
        <v>65</v>
      </c>
      <c r="R413" s="33"/>
      <c r="S413" s="33"/>
      <c r="T413" s="33">
        <f>SUBTOTAL(1,T392:T412)</f>
        <v>7.200442857142858</v>
      </c>
      <c r="U413" s="34"/>
      <c r="V413" s="33"/>
      <c r="W413" s="33"/>
    </row>
    <row r="414" spans="14:23" ht="12.75" outlineLevel="2">
      <c r="N414" s="29">
        <v>38471</v>
      </c>
      <c r="O414" s="29">
        <v>38473</v>
      </c>
      <c r="P414" s="29">
        <v>38474</v>
      </c>
      <c r="Q414" s="37">
        <v>38473</v>
      </c>
      <c r="R414" s="30">
        <v>6.71</v>
      </c>
      <c r="S414" s="30">
        <v>6.58</v>
      </c>
      <c r="T414" s="30">
        <v>6.6381</v>
      </c>
      <c r="U414" s="31">
        <v>564400</v>
      </c>
      <c r="V414" s="30">
        <v>83</v>
      </c>
      <c r="W414" s="30">
        <v>35</v>
      </c>
    </row>
    <row r="415" spans="14:23" ht="12.75" outlineLevel="2">
      <c r="N415" s="32">
        <v>38474</v>
      </c>
      <c r="O415" s="32">
        <v>38475</v>
      </c>
      <c r="P415" s="32">
        <v>38475</v>
      </c>
      <c r="Q415" s="37">
        <v>38473</v>
      </c>
      <c r="R415" s="33">
        <v>6.58</v>
      </c>
      <c r="S415" s="33">
        <v>6.45</v>
      </c>
      <c r="T415" s="33">
        <v>6.4978</v>
      </c>
      <c r="U415" s="34">
        <v>364100</v>
      </c>
      <c r="V415" s="33">
        <v>56</v>
      </c>
      <c r="W415" s="33">
        <v>32</v>
      </c>
    </row>
    <row r="416" spans="14:23" ht="12.75" outlineLevel="2">
      <c r="N416" s="29">
        <v>38475</v>
      </c>
      <c r="O416" s="29">
        <v>38476</v>
      </c>
      <c r="P416" s="29">
        <v>38476</v>
      </c>
      <c r="Q416" s="37">
        <v>38473</v>
      </c>
      <c r="R416" s="30">
        <v>6.68</v>
      </c>
      <c r="S416" s="30">
        <v>6.59</v>
      </c>
      <c r="T416" s="30">
        <v>6.6138</v>
      </c>
      <c r="U416" s="31">
        <v>399700</v>
      </c>
      <c r="V416" s="30">
        <v>60</v>
      </c>
      <c r="W416" s="30">
        <v>31</v>
      </c>
    </row>
    <row r="417" spans="14:23" ht="12.75" outlineLevel="2">
      <c r="N417" s="32">
        <v>38476</v>
      </c>
      <c r="O417" s="32">
        <v>38477</v>
      </c>
      <c r="P417" s="32">
        <v>38477</v>
      </c>
      <c r="Q417" s="37">
        <v>38473</v>
      </c>
      <c r="R417" s="33">
        <v>6.55</v>
      </c>
      <c r="S417" s="33">
        <v>6.44</v>
      </c>
      <c r="T417" s="33">
        <v>6.4856</v>
      </c>
      <c r="U417" s="34">
        <v>494600</v>
      </c>
      <c r="V417" s="33">
        <v>74</v>
      </c>
      <c r="W417" s="33">
        <v>33</v>
      </c>
    </row>
    <row r="418" spans="14:23" ht="12.75" outlineLevel="2">
      <c r="N418" s="29">
        <v>38477</v>
      </c>
      <c r="O418" s="29">
        <v>38478</v>
      </c>
      <c r="P418" s="29">
        <v>38478</v>
      </c>
      <c r="Q418" s="37">
        <v>38473</v>
      </c>
      <c r="R418" s="30">
        <v>6.7</v>
      </c>
      <c r="S418" s="30">
        <v>6.58</v>
      </c>
      <c r="T418" s="30">
        <v>6.6512</v>
      </c>
      <c r="U418" s="31">
        <v>427600</v>
      </c>
      <c r="V418" s="30">
        <v>60</v>
      </c>
      <c r="W418" s="30">
        <v>30</v>
      </c>
    </row>
    <row r="419" spans="14:23" ht="12.75" outlineLevel="2">
      <c r="N419" s="32">
        <v>38478</v>
      </c>
      <c r="O419" s="32">
        <v>38479</v>
      </c>
      <c r="P419" s="32">
        <v>38481</v>
      </c>
      <c r="Q419" s="37">
        <v>38473</v>
      </c>
      <c r="R419" s="33">
        <v>6.7</v>
      </c>
      <c r="S419" s="33">
        <v>6.62</v>
      </c>
      <c r="T419" s="33">
        <v>6.665</v>
      </c>
      <c r="U419" s="34">
        <v>370100</v>
      </c>
      <c r="V419" s="33">
        <v>52</v>
      </c>
      <c r="W419" s="33">
        <v>32</v>
      </c>
    </row>
    <row r="420" spans="14:23" ht="12.75" outlineLevel="2">
      <c r="N420" s="29">
        <v>38481</v>
      </c>
      <c r="O420" s="29">
        <v>38482</v>
      </c>
      <c r="P420" s="29">
        <v>38482</v>
      </c>
      <c r="Q420" s="37">
        <v>38473</v>
      </c>
      <c r="R420" s="30">
        <v>6.59</v>
      </c>
      <c r="S420" s="30">
        <v>6.53</v>
      </c>
      <c r="T420" s="30">
        <v>6.5581</v>
      </c>
      <c r="U420" s="31">
        <v>459000</v>
      </c>
      <c r="V420" s="30">
        <v>66</v>
      </c>
      <c r="W420" s="30">
        <v>35</v>
      </c>
    </row>
    <row r="421" spans="14:23" ht="12.75" outlineLevel="2">
      <c r="N421" s="32">
        <v>38482</v>
      </c>
      <c r="O421" s="32">
        <v>38483</v>
      </c>
      <c r="P421" s="32">
        <v>38483</v>
      </c>
      <c r="Q421" s="37">
        <v>38473</v>
      </c>
      <c r="R421" s="33">
        <v>6.7425</v>
      </c>
      <c r="S421" s="33">
        <v>6.63</v>
      </c>
      <c r="T421" s="33">
        <v>6.6741</v>
      </c>
      <c r="U421" s="34">
        <v>607100</v>
      </c>
      <c r="V421" s="33">
        <v>86</v>
      </c>
      <c r="W421" s="33">
        <v>34</v>
      </c>
    </row>
    <row r="422" spans="14:23" ht="12.75" outlineLevel="2">
      <c r="N422" s="29">
        <v>38483</v>
      </c>
      <c r="O422" s="29">
        <v>38484</v>
      </c>
      <c r="P422" s="29">
        <v>38484</v>
      </c>
      <c r="Q422" s="37">
        <v>38473</v>
      </c>
      <c r="R422" s="30">
        <v>6.7</v>
      </c>
      <c r="S422" s="30">
        <v>6.585</v>
      </c>
      <c r="T422" s="30">
        <v>6.6326</v>
      </c>
      <c r="U422" s="31">
        <v>582100</v>
      </c>
      <c r="V422" s="30">
        <v>72</v>
      </c>
      <c r="W422" s="30">
        <v>31</v>
      </c>
    </row>
    <row r="423" spans="14:23" ht="12.75" outlineLevel="2">
      <c r="N423" s="32">
        <v>38484</v>
      </c>
      <c r="O423" s="32">
        <v>38485</v>
      </c>
      <c r="P423" s="32">
        <v>38485</v>
      </c>
      <c r="Q423" s="37">
        <v>38473</v>
      </c>
      <c r="R423" s="33">
        <v>6.645</v>
      </c>
      <c r="S423" s="33">
        <v>6.54</v>
      </c>
      <c r="T423" s="33">
        <v>6.6249</v>
      </c>
      <c r="U423" s="34">
        <v>563900</v>
      </c>
      <c r="V423" s="33">
        <v>74</v>
      </c>
      <c r="W423" s="33">
        <v>35</v>
      </c>
    </row>
    <row r="424" spans="14:23" ht="12.75" outlineLevel="2">
      <c r="N424" s="29">
        <v>38485</v>
      </c>
      <c r="O424" s="29">
        <v>38486</v>
      </c>
      <c r="P424" s="29">
        <v>38488</v>
      </c>
      <c r="Q424" s="37">
        <v>38473</v>
      </c>
      <c r="R424" s="30">
        <v>6.4925</v>
      </c>
      <c r="S424" s="30">
        <v>6.455</v>
      </c>
      <c r="T424" s="30">
        <v>6.4683</v>
      </c>
      <c r="U424" s="31">
        <v>304400</v>
      </c>
      <c r="V424" s="30">
        <v>40</v>
      </c>
      <c r="W424" s="30">
        <v>25</v>
      </c>
    </row>
    <row r="425" spans="14:23" ht="12.75" outlineLevel="1">
      <c r="N425" s="32">
        <v>38488</v>
      </c>
      <c r="O425" s="32">
        <v>38489</v>
      </c>
      <c r="P425" s="32">
        <v>38489</v>
      </c>
      <c r="Q425" s="37">
        <v>38473</v>
      </c>
      <c r="R425" s="33">
        <v>6.49</v>
      </c>
      <c r="S425" s="33">
        <v>6.395</v>
      </c>
      <c r="T425" s="33">
        <v>6.4514</v>
      </c>
      <c r="U425" s="34">
        <v>356500</v>
      </c>
      <c r="V425" s="33">
        <v>49</v>
      </c>
      <c r="W425" s="33">
        <v>28</v>
      </c>
    </row>
    <row r="426" spans="14:23" ht="12.75" outlineLevel="2">
      <c r="N426" s="29">
        <v>38489</v>
      </c>
      <c r="O426" s="29">
        <v>38490</v>
      </c>
      <c r="P426" s="29">
        <v>38490</v>
      </c>
      <c r="Q426" s="37">
        <v>38473</v>
      </c>
      <c r="R426" s="30">
        <v>6.49</v>
      </c>
      <c r="S426" s="30">
        <v>6.395</v>
      </c>
      <c r="T426" s="30">
        <v>6.4095</v>
      </c>
      <c r="U426" s="31">
        <v>434800</v>
      </c>
      <c r="V426" s="30">
        <v>55</v>
      </c>
      <c r="W426" s="30">
        <v>33</v>
      </c>
    </row>
    <row r="427" spans="14:23" ht="12.75" outlineLevel="2">
      <c r="N427" s="32">
        <v>38490</v>
      </c>
      <c r="O427" s="32">
        <v>38491</v>
      </c>
      <c r="P427" s="32">
        <v>38491</v>
      </c>
      <c r="Q427" s="37">
        <v>38473</v>
      </c>
      <c r="R427" s="33">
        <v>6.545</v>
      </c>
      <c r="S427" s="33">
        <v>6.45</v>
      </c>
      <c r="T427" s="33">
        <v>6.4994</v>
      </c>
      <c r="U427" s="34">
        <v>563800</v>
      </c>
      <c r="V427" s="33">
        <v>74</v>
      </c>
      <c r="W427" s="33">
        <v>33</v>
      </c>
    </row>
    <row r="428" spans="14:23" ht="12.75" outlineLevel="2">
      <c r="N428" s="29">
        <v>38491</v>
      </c>
      <c r="O428" s="29">
        <v>38492</v>
      </c>
      <c r="P428" s="29">
        <v>38492</v>
      </c>
      <c r="Q428" s="37">
        <v>38473</v>
      </c>
      <c r="R428" s="30">
        <v>6.41</v>
      </c>
      <c r="S428" s="30">
        <v>6.37</v>
      </c>
      <c r="T428" s="30">
        <v>6.3883</v>
      </c>
      <c r="U428" s="31">
        <v>483700</v>
      </c>
      <c r="V428" s="30">
        <v>61</v>
      </c>
      <c r="W428" s="30">
        <v>27</v>
      </c>
    </row>
    <row r="429" spans="14:23" ht="12.75" outlineLevel="2">
      <c r="N429" s="32">
        <v>38492</v>
      </c>
      <c r="O429" s="32">
        <v>38493</v>
      </c>
      <c r="P429" s="32">
        <v>38495</v>
      </c>
      <c r="Q429" s="37">
        <v>38473</v>
      </c>
      <c r="R429" s="33">
        <v>6.385</v>
      </c>
      <c r="S429" s="33">
        <v>6.3</v>
      </c>
      <c r="T429" s="33">
        <v>6.3616</v>
      </c>
      <c r="U429" s="34">
        <v>410000</v>
      </c>
      <c r="V429" s="33">
        <v>49</v>
      </c>
      <c r="W429" s="33">
        <v>26</v>
      </c>
    </row>
    <row r="430" spans="14:23" ht="12.75" outlineLevel="2">
      <c r="N430" s="29">
        <v>38495</v>
      </c>
      <c r="O430" s="29">
        <v>38496</v>
      </c>
      <c r="P430" s="29">
        <v>38496</v>
      </c>
      <c r="Q430" s="37">
        <v>38473</v>
      </c>
      <c r="R430" s="30">
        <v>6.48</v>
      </c>
      <c r="S430" s="30">
        <v>6.26</v>
      </c>
      <c r="T430" s="30">
        <v>6.3278</v>
      </c>
      <c r="U430" s="31">
        <v>504600</v>
      </c>
      <c r="V430" s="30">
        <v>79</v>
      </c>
      <c r="W430" s="30">
        <v>31</v>
      </c>
    </row>
    <row r="431" spans="14:23" ht="12.75" outlineLevel="2">
      <c r="N431" s="32">
        <v>38496</v>
      </c>
      <c r="O431" s="32">
        <v>38497</v>
      </c>
      <c r="P431" s="32">
        <v>38497</v>
      </c>
      <c r="Q431" s="37">
        <v>38473</v>
      </c>
      <c r="R431" s="33">
        <v>6.48</v>
      </c>
      <c r="S431" s="33">
        <v>6.4</v>
      </c>
      <c r="T431" s="33">
        <v>6.4486</v>
      </c>
      <c r="U431" s="34">
        <v>550900</v>
      </c>
      <c r="V431" s="33">
        <v>64</v>
      </c>
      <c r="W431" s="33">
        <v>29</v>
      </c>
    </row>
    <row r="432" spans="14:23" ht="12.75" outlineLevel="2">
      <c r="N432" s="29">
        <v>38497</v>
      </c>
      <c r="O432" s="29">
        <v>38498</v>
      </c>
      <c r="P432" s="29">
        <v>38498</v>
      </c>
      <c r="Q432" s="37">
        <v>38473</v>
      </c>
      <c r="R432" s="30">
        <v>6.4</v>
      </c>
      <c r="S432" s="30">
        <v>6.3</v>
      </c>
      <c r="T432" s="30">
        <v>6.3308</v>
      </c>
      <c r="U432" s="31">
        <v>400700</v>
      </c>
      <c r="V432" s="30">
        <v>51</v>
      </c>
      <c r="W432" s="30">
        <v>26</v>
      </c>
    </row>
    <row r="433" spans="14:23" ht="12.75" outlineLevel="2">
      <c r="N433" s="32">
        <v>38498</v>
      </c>
      <c r="O433" s="32">
        <v>38499</v>
      </c>
      <c r="P433" s="32">
        <v>38499</v>
      </c>
      <c r="Q433" s="37">
        <v>38473</v>
      </c>
      <c r="R433" s="33">
        <v>6.335</v>
      </c>
      <c r="S433" s="33">
        <v>6.265</v>
      </c>
      <c r="T433" s="33">
        <v>6.3</v>
      </c>
      <c r="U433" s="34">
        <v>442100</v>
      </c>
      <c r="V433" s="33">
        <v>58</v>
      </c>
      <c r="W433" s="33">
        <v>25</v>
      </c>
    </row>
    <row r="434" spans="14:23" ht="12.75" outlineLevel="2">
      <c r="N434" s="29">
        <v>38499</v>
      </c>
      <c r="O434" s="29">
        <v>38500</v>
      </c>
      <c r="P434" s="29">
        <v>38503</v>
      </c>
      <c r="Q434" s="37">
        <v>38473</v>
      </c>
      <c r="R434" s="30">
        <v>6.3</v>
      </c>
      <c r="S434" s="30">
        <v>6.175</v>
      </c>
      <c r="T434" s="30">
        <v>6.2212</v>
      </c>
      <c r="U434" s="31">
        <v>415300</v>
      </c>
      <c r="V434" s="30">
        <v>68</v>
      </c>
      <c r="W434" s="30">
        <v>30</v>
      </c>
    </row>
    <row r="435" spans="14:23" ht="18.75" outlineLevel="2">
      <c r="N435" s="29"/>
      <c r="O435" s="29"/>
      <c r="P435" s="29"/>
      <c r="Q435" s="38" t="s">
        <v>66</v>
      </c>
      <c r="R435" s="30"/>
      <c r="S435" s="30"/>
      <c r="T435" s="30">
        <f>SUBTOTAL(1,T414:T434)</f>
        <v>6.488004761904762</v>
      </c>
      <c r="U435" s="31"/>
      <c r="V435" s="30"/>
      <c r="W435" s="30"/>
    </row>
    <row r="436" spans="14:23" ht="12.75" outlineLevel="2">
      <c r="N436" s="32">
        <v>38503</v>
      </c>
      <c r="O436" s="32">
        <v>38504</v>
      </c>
      <c r="P436" s="32">
        <v>38504</v>
      </c>
      <c r="Q436" s="37">
        <v>38504</v>
      </c>
      <c r="R436" s="33">
        <v>6.36</v>
      </c>
      <c r="S436" s="33">
        <v>6.22</v>
      </c>
      <c r="T436" s="33">
        <v>6.3055</v>
      </c>
      <c r="U436" s="34">
        <v>621800</v>
      </c>
      <c r="V436" s="33">
        <v>74</v>
      </c>
      <c r="W436" s="33">
        <v>32</v>
      </c>
    </row>
    <row r="437" spans="14:23" ht="12.75" outlineLevel="2">
      <c r="N437" s="29">
        <v>38504</v>
      </c>
      <c r="O437" s="29">
        <v>38505</v>
      </c>
      <c r="P437" s="29">
        <v>38505</v>
      </c>
      <c r="Q437" s="37">
        <v>38504</v>
      </c>
      <c r="R437" s="30">
        <v>6.41</v>
      </c>
      <c r="S437" s="30">
        <v>6.315</v>
      </c>
      <c r="T437" s="30">
        <v>6.3566</v>
      </c>
      <c r="U437" s="31">
        <v>606000</v>
      </c>
      <c r="V437" s="30">
        <v>76</v>
      </c>
      <c r="W437" s="30">
        <v>32</v>
      </c>
    </row>
    <row r="438" spans="14:23" ht="12.75" outlineLevel="2">
      <c r="N438" s="32">
        <v>38505</v>
      </c>
      <c r="O438" s="32">
        <v>38506</v>
      </c>
      <c r="P438" s="32">
        <v>38506</v>
      </c>
      <c r="Q438" s="37">
        <v>38504</v>
      </c>
      <c r="R438" s="33">
        <v>6.71</v>
      </c>
      <c r="S438" s="33">
        <v>6.475</v>
      </c>
      <c r="T438" s="33">
        <v>6.6349</v>
      </c>
      <c r="U438" s="34">
        <v>1008000</v>
      </c>
      <c r="V438" s="33">
        <v>127</v>
      </c>
      <c r="W438" s="33">
        <v>34</v>
      </c>
    </row>
    <row r="439" spans="14:23" ht="12.75" outlineLevel="2">
      <c r="N439" s="29">
        <v>38506</v>
      </c>
      <c r="O439" s="29">
        <v>38507</v>
      </c>
      <c r="P439" s="29">
        <v>38509</v>
      </c>
      <c r="Q439" s="37">
        <v>38504</v>
      </c>
      <c r="R439" s="30">
        <v>6.825</v>
      </c>
      <c r="S439" s="30">
        <v>6.5575</v>
      </c>
      <c r="T439" s="30">
        <v>6.6486</v>
      </c>
      <c r="U439" s="31">
        <v>730000</v>
      </c>
      <c r="V439" s="30">
        <v>104</v>
      </c>
      <c r="W439" s="30">
        <v>36</v>
      </c>
    </row>
    <row r="440" spans="14:23" ht="12.75" outlineLevel="2">
      <c r="N440" s="32">
        <v>38509</v>
      </c>
      <c r="O440" s="32">
        <v>38510</v>
      </c>
      <c r="P440" s="32">
        <v>38510</v>
      </c>
      <c r="Q440" s="37">
        <v>38504</v>
      </c>
      <c r="R440" s="33">
        <v>7.135</v>
      </c>
      <c r="S440" s="33">
        <v>6.94</v>
      </c>
      <c r="T440" s="33">
        <v>7.0537</v>
      </c>
      <c r="U440" s="34">
        <v>906800</v>
      </c>
      <c r="V440" s="33">
        <v>126</v>
      </c>
      <c r="W440" s="33">
        <v>32</v>
      </c>
    </row>
    <row r="441" spans="14:23" ht="12.75" outlineLevel="2">
      <c r="N441" s="29">
        <v>38510</v>
      </c>
      <c r="O441" s="29">
        <v>38511</v>
      </c>
      <c r="P441" s="29">
        <v>38511</v>
      </c>
      <c r="Q441" s="37">
        <v>38504</v>
      </c>
      <c r="R441" s="30">
        <v>7.2</v>
      </c>
      <c r="S441" s="30">
        <v>7.08</v>
      </c>
      <c r="T441" s="30">
        <v>7.1299</v>
      </c>
      <c r="U441" s="31">
        <v>632200</v>
      </c>
      <c r="V441" s="30">
        <v>88</v>
      </c>
      <c r="W441" s="30">
        <v>32</v>
      </c>
    </row>
    <row r="442" spans="14:23" ht="12.75" outlineLevel="2">
      <c r="N442" s="32">
        <v>38511</v>
      </c>
      <c r="O442" s="32">
        <v>38512</v>
      </c>
      <c r="P442" s="32">
        <v>38512</v>
      </c>
      <c r="Q442" s="37">
        <v>38504</v>
      </c>
      <c r="R442" s="33">
        <v>7.4</v>
      </c>
      <c r="S442" s="33">
        <v>7.165</v>
      </c>
      <c r="T442" s="33">
        <v>7.2232</v>
      </c>
      <c r="U442" s="34">
        <v>764400</v>
      </c>
      <c r="V442" s="33">
        <v>95</v>
      </c>
      <c r="W442" s="33">
        <v>35</v>
      </c>
    </row>
    <row r="443" spans="14:23" ht="12.75" outlineLevel="2">
      <c r="N443" s="29">
        <v>38512</v>
      </c>
      <c r="O443" s="29">
        <v>38513</v>
      </c>
      <c r="P443" s="29">
        <v>38513</v>
      </c>
      <c r="Q443" s="37">
        <v>38504</v>
      </c>
      <c r="R443" s="30">
        <v>7.08</v>
      </c>
      <c r="S443" s="30">
        <v>6.99</v>
      </c>
      <c r="T443" s="30">
        <v>7.0523</v>
      </c>
      <c r="U443" s="31">
        <v>942800</v>
      </c>
      <c r="V443" s="30">
        <v>103</v>
      </c>
      <c r="W443" s="30">
        <v>32</v>
      </c>
    </row>
    <row r="444" spans="14:23" ht="12.75" outlineLevel="2">
      <c r="N444" s="32">
        <v>38513</v>
      </c>
      <c r="O444" s="32">
        <v>38514</v>
      </c>
      <c r="P444" s="32">
        <v>38516</v>
      </c>
      <c r="Q444" s="37">
        <v>38504</v>
      </c>
      <c r="R444" s="33">
        <v>7.15</v>
      </c>
      <c r="S444" s="33">
        <v>7</v>
      </c>
      <c r="T444" s="33">
        <v>7.0866</v>
      </c>
      <c r="U444" s="34">
        <v>467300</v>
      </c>
      <c r="V444" s="33">
        <v>67</v>
      </c>
      <c r="W444" s="33">
        <v>29</v>
      </c>
    </row>
    <row r="445" spans="14:23" ht="12.75" outlineLevel="2">
      <c r="N445" s="29">
        <v>38516</v>
      </c>
      <c r="O445" s="29">
        <v>38517</v>
      </c>
      <c r="P445" s="29">
        <v>38517</v>
      </c>
      <c r="Q445" s="37">
        <v>38504</v>
      </c>
      <c r="R445" s="30">
        <v>7.175</v>
      </c>
      <c r="S445" s="30">
        <v>7.005</v>
      </c>
      <c r="T445" s="30">
        <v>7.0828</v>
      </c>
      <c r="U445" s="31">
        <v>632700</v>
      </c>
      <c r="V445" s="30">
        <v>83</v>
      </c>
      <c r="W445" s="30">
        <v>33</v>
      </c>
    </row>
    <row r="446" spans="14:23" ht="12.75" outlineLevel="1">
      <c r="N446" s="32">
        <v>38517</v>
      </c>
      <c r="O446" s="32">
        <v>38518</v>
      </c>
      <c r="P446" s="32">
        <v>38518</v>
      </c>
      <c r="Q446" s="37">
        <v>38504</v>
      </c>
      <c r="R446" s="33">
        <v>7.38</v>
      </c>
      <c r="S446" s="33">
        <v>7.265</v>
      </c>
      <c r="T446" s="33">
        <v>7.3195</v>
      </c>
      <c r="U446" s="34">
        <v>620800</v>
      </c>
      <c r="V446" s="33">
        <v>87</v>
      </c>
      <c r="W446" s="33">
        <v>34</v>
      </c>
    </row>
    <row r="447" spans="14:23" ht="12.75" outlineLevel="2">
      <c r="N447" s="29">
        <v>38518</v>
      </c>
      <c r="O447" s="29">
        <v>38519</v>
      </c>
      <c r="P447" s="29">
        <v>38519</v>
      </c>
      <c r="Q447" s="37">
        <v>38504</v>
      </c>
      <c r="R447" s="30">
        <v>7.5</v>
      </c>
      <c r="S447" s="30">
        <v>7.335</v>
      </c>
      <c r="T447" s="30">
        <v>7.3867</v>
      </c>
      <c r="U447" s="31">
        <v>479000</v>
      </c>
      <c r="V447" s="30">
        <v>70</v>
      </c>
      <c r="W447" s="30">
        <v>29</v>
      </c>
    </row>
    <row r="448" spans="14:23" ht="12.75" outlineLevel="2">
      <c r="N448" s="32">
        <v>38519</v>
      </c>
      <c r="O448" s="32">
        <v>38520</v>
      </c>
      <c r="P448" s="32">
        <v>38520</v>
      </c>
      <c r="Q448" s="37">
        <v>38504</v>
      </c>
      <c r="R448" s="33">
        <v>7.6</v>
      </c>
      <c r="S448" s="33">
        <v>7.375</v>
      </c>
      <c r="T448" s="33">
        <v>7.4122</v>
      </c>
      <c r="U448" s="34">
        <v>592200</v>
      </c>
      <c r="V448" s="33">
        <v>77</v>
      </c>
      <c r="W448" s="33">
        <v>30</v>
      </c>
    </row>
    <row r="449" spans="14:23" ht="12.75" outlineLevel="2">
      <c r="N449" s="29">
        <v>38520</v>
      </c>
      <c r="O449" s="29">
        <v>38521</v>
      </c>
      <c r="P449" s="29">
        <v>38523</v>
      </c>
      <c r="Q449" s="37">
        <v>38504</v>
      </c>
      <c r="R449" s="30">
        <v>7.66</v>
      </c>
      <c r="S449" s="30">
        <v>7.54</v>
      </c>
      <c r="T449" s="30">
        <v>7.6057</v>
      </c>
      <c r="U449" s="31">
        <v>632100</v>
      </c>
      <c r="V449" s="30">
        <v>79</v>
      </c>
      <c r="W449" s="30">
        <v>29</v>
      </c>
    </row>
    <row r="450" spans="14:23" ht="12.75" outlineLevel="2">
      <c r="N450" s="32">
        <v>38523</v>
      </c>
      <c r="O450" s="32">
        <v>38524</v>
      </c>
      <c r="P450" s="32">
        <v>38524</v>
      </c>
      <c r="Q450" s="37">
        <v>38504</v>
      </c>
      <c r="R450" s="33">
        <v>7.865</v>
      </c>
      <c r="S450" s="33">
        <v>7.4</v>
      </c>
      <c r="T450" s="33">
        <v>7.7961</v>
      </c>
      <c r="U450" s="34">
        <v>666600</v>
      </c>
      <c r="V450" s="33">
        <v>93</v>
      </c>
      <c r="W450" s="33">
        <v>29</v>
      </c>
    </row>
    <row r="451" spans="14:23" ht="12.75" outlineLevel="2">
      <c r="N451" s="29">
        <v>38524</v>
      </c>
      <c r="O451" s="29">
        <v>38525</v>
      </c>
      <c r="P451" s="29">
        <v>38525</v>
      </c>
      <c r="Q451" s="37">
        <v>38504</v>
      </c>
      <c r="R451" s="30">
        <v>7.57</v>
      </c>
      <c r="S451" s="30">
        <v>7.365</v>
      </c>
      <c r="T451" s="30">
        <v>7.4572</v>
      </c>
      <c r="U451" s="31">
        <v>458400</v>
      </c>
      <c r="V451" s="30">
        <v>61</v>
      </c>
      <c r="W451" s="30">
        <v>29</v>
      </c>
    </row>
    <row r="452" spans="14:23" ht="12.75" outlineLevel="2">
      <c r="N452" s="32">
        <v>38525</v>
      </c>
      <c r="O452" s="32">
        <v>38526</v>
      </c>
      <c r="P452" s="32">
        <v>38526</v>
      </c>
      <c r="Q452" s="37">
        <v>38504</v>
      </c>
      <c r="R452" s="33">
        <v>7.42</v>
      </c>
      <c r="S452" s="33">
        <v>7.32</v>
      </c>
      <c r="T452" s="33">
        <v>7.3929</v>
      </c>
      <c r="U452" s="34">
        <v>532700</v>
      </c>
      <c r="V452" s="33">
        <v>76</v>
      </c>
      <c r="W452" s="33">
        <v>31</v>
      </c>
    </row>
    <row r="453" spans="14:23" ht="12.75" outlineLevel="2">
      <c r="N453" s="29">
        <v>38526</v>
      </c>
      <c r="O453" s="29">
        <v>38527</v>
      </c>
      <c r="P453" s="29">
        <v>38527</v>
      </c>
      <c r="Q453" s="37">
        <v>38504</v>
      </c>
      <c r="R453" s="30">
        <v>7.555</v>
      </c>
      <c r="S453" s="30">
        <v>7.44</v>
      </c>
      <c r="T453" s="30">
        <v>7.5062</v>
      </c>
      <c r="U453" s="31">
        <v>378200</v>
      </c>
      <c r="V453" s="30">
        <v>56</v>
      </c>
      <c r="W453" s="30">
        <v>28</v>
      </c>
    </row>
    <row r="454" spans="14:23" ht="12.75" outlineLevel="2">
      <c r="N454" s="32">
        <v>38527</v>
      </c>
      <c r="O454" s="32">
        <v>38528</v>
      </c>
      <c r="P454" s="32">
        <v>38530</v>
      </c>
      <c r="Q454" s="37">
        <v>38504</v>
      </c>
      <c r="R454" s="33">
        <v>7.495</v>
      </c>
      <c r="S454" s="33">
        <v>7.34</v>
      </c>
      <c r="T454" s="33">
        <v>7.4495</v>
      </c>
      <c r="U454" s="34">
        <v>326500</v>
      </c>
      <c r="V454" s="33">
        <v>46</v>
      </c>
      <c r="W454" s="33">
        <v>30</v>
      </c>
    </row>
    <row r="455" spans="14:23" ht="12.75" outlineLevel="2">
      <c r="N455" s="29">
        <v>38530</v>
      </c>
      <c r="O455" s="29">
        <v>38531</v>
      </c>
      <c r="P455" s="29">
        <v>38531</v>
      </c>
      <c r="Q455" s="37">
        <v>38504</v>
      </c>
      <c r="R455" s="30">
        <v>7.33</v>
      </c>
      <c r="S455" s="30">
        <v>7.225</v>
      </c>
      <c r="T455" s="30">
        <v>7.2926</v>
      </c>
      <c r="U455" s="31">
        <v>416600</v>
      </c>
      <c r="V455" s="30">
        <v>50</v>
      </c>
      <c r="W455" s="30">
        <v>24</v>
      </c>
    </row>
    <row r="456" spans="14:23" ht="12.75" outlineLevel="2">
      <c r="N456" s="32">
        <v>38531</v>
      </c>
      <c r="O456" s="32">
        <v>38532</v>
      </c>
      <c r="P456" s="32">
        <v>38532</v>
      </c>
      <c r="Q456" s="37">
        <v>38504</v>
      </c>
      <c r="R456" s="33">
        <v>7.15</v>
      </c>
      <c r="S456" s="33">
        <v>6.995</v>
      </c>
      <c r="T456" s="33">
        <v>7.0442</v>
      </c>
      <c r="U456" s="34">
        <v>610700</v>
      </c>
      <c r="V456" s="33">
        <v>71</v>
      </c>
      <c r="W456" s="33">
        <v>30</v>
      </c>
    </row>
    <row r="457" spans="14:23" ht="12.75" outlineLevel="2">
      <c r="N457" s="29">
        <v>38532</v>
      </c>
      <c r="O457" s="29">
        <v>38533</v>
      </c>
      <c r="P457" s="29">
        <v>38533</v>
      </c>
      <c r="Q457" s="37">
        <v>38504</v>
      </c>
      <c r="R457" s="30">
        <v>7.195</v>
      </c>
      <c r="S457" s="30">
        <v>7.005</v>
      </c>
      <c r="T457" s="30">
        <v>7.079</v>
      </c>
      <c r="U457" s="31">
        <v>482100</v>
      </c>
      <c r="V457" s="30">
        <v>66</v>
      </c>
      <c r="W457" s="30">
        <v>31</v>
      </c>
    </row>
    <row r="458" spans="14:23" ht="18.75" outlineLevel="2">
      <c r="N458" s="29"/>
      <c r="O458" s="29"/>
      <c r="P458" s="29"/>
      <c r="Q458" s="38" t="s">
        <v>67</v>
      </c>
      <c r="R458" s="30"/>
      <c r="S458" s="30"/>
      <c r="T458" s="30">
        <f>SUBTOTAL(1,T436:T457)</f>
        <v>7.150722727272727</v>
      </c>
      <c r="U458" s="31"/>
      <c r="V458" s="30"/>
      <c r="W458" s="30"/>
    </row>
    <row r="459" spans="14:23" ht="12.75" outlineLevel="2">
      <c r="N459" s="32">
        <v>38533</v>
      </c>
      <c r="O459" s="32">
        <v>38534</v>
      </c>
      <c r="P459" s="32">
        <v>38534</v>
      </c>
      <c r="Q459" s="37">
        <v>38534</v>
      </c>
      <c r="R459" s="33">
        <v>7.08</v>
      </c>
      <c r="S459" s="33">
        <v>6.97</v>
      </c>
      <c r="T459" s="33">
        <v>7.0153</v>
      </c>
      <c r="U459" s="34">
        <v>924700</v>
      </c>
      <c r="V459" s="33">
        <v>94</v>
      </c>
      <c r="W459" s="33">
        <v>26</v>
      </c>
    </row>
    <row r="460" spans="14:23" ht="12.75" outlineLevel="2">
      <c r="N460" s="29">
        <v>38534</v>
      </c>
      <c r="O460" s="29">
        <v>38535</v>
      </c>
      <c r="P460" s="29">
        <v>38538</v>
      </c>
      <c r="Q460" s="37">
        <v>38534</v>
      </c>
      <c r="R460" s="30">
        <v>7.14</v>
      </c>
      <c r="S460" s="30">
        <v>6.95</v>
      </c>
      <c r="T460" s="30">
        <v>7.0115</v>
      </c>
      <c r="U460" s="31">
        <v>625500</v>
      </c>
      <c r="V460" s="30">
        <v>83</v>
      </c>
      <c r="W460" s="30">
        <v>31</v>
      </c>
    </row>
    <row r="461" spans="14:23" ht="12.75" outlineLevel="2">
      <c r="N461" s="32">
        <v>38538</v>
      </c>
      <c r="O461" s="32">
        <v>38539</v>
      </c>
      <c r="P461" s="32">
        <v>38539</v>
      </c>
      <c r="Q461" s="37">
        <v>38534</v>
      </c>
      <c r="R461" s="33">
        <v>7.41</v>
      </c>
      <c r="S461" s="33">
        <v>7.34</v>
      </c>
      <c r="T461" s="33">
        <v>7.3803</v>
      </c>
      <c r="U461" s="34">
        <v>580700</v>
      </c>
      <c r="V461" s="33">
        <v>70</v>
      </c>
      <c r="W461" s="33">
        <v>29</v>
      </c>
    </row>
    <row r="462" spans="14:23" ht="12.75" outlineLevel="2">
      <c r="N462" s="29">
        <v>38539</v>
      </c>
      <c r="O462" s="29">
        <v>38540</v>
      </c>
      <c r="P462" s="29">
        <v>38540</v>
      </c>
      <c r="Q462" s="37">
        <v>38534</v>
      </c>
      <c r="R462" s="30">
        <v>7.75</v>
      </c>
      <c r="S462" s="30">
        <v>7.5525</v>
      </c>
      <c r="T462" s="30">
        <v>7.6901</v>
      </c>
      <c r="U462" s="31">
        <v>509100</v>
      </c>
      <c r="V462" s="30">
        <v>62</v>
      </c>
      <c r="W462" s="30">
        <v>31</v>
      </c>
    </row>
    <row r="463" spans="14:23" ht="12.75" outlineLevel="2">
      <c r="N463" s="32">
        <v>38540</v>
      </c>
      <c r="O463" s="32">
        <v>38541</v>
      </c>
      <c r="P463" s="32">
        <v>38541</v>
      </c>
      <c r="Q463" s="37">
        <v>38534</v>
      </c>
      <c r="R463" s="33">
        <v>7.69</v>
      </c>
      <c r="S463" s="33">
        <v>7.59</v>
      </c>
      <c r="T463" s="33">
        <v>7.6229</v>
      </c>
      <c r="U463" s="34">
        <v>554300</v>
      </c>
      <c r="V463" s="33">
        <v>63</v>
      </c>
      <c r="W463" s="33">
        <v>31</v>
      </c>
    </row>
    <row r="464" spans="14:23" ht="12.75" outlineLevel="2">
      <c r="N464" s="29">
        <v>38541</v>
      </c>
      <c r="O464" s="29">
        <v>38542</v>
      </c>
      <c r="P464" s="29">
        <v>38544</v>
      </c>
      <c r="Q464" s="37">
        <v>38534</v>
      </c>
      <c r="R464" s="30">
        <v>8.05</v>
      </c>
      <c r="S464" s="30">
        <v>7.63</v>
      </c>
      <c r="T464" s="30">
        <v>7.8644</v>
      </c>
      <c r="U464" s="31">
        <v>562200</v>
      </c>
      <c r="V464" s="30">
        <v>60</v>
      </c>
      <c r="W464" s="30">
        <v>30</v>
      </c>
    </row>
    <row r="465" spans="14:23" ht="12.75" outlineLevel="2">
      <c r="N465" s="32">
        <v>38544</v>
      </c>
      <c r="O465" s="32">
        <v>38545</v>
      </c>
      <c r="P465" s="32">
        <v>38545</v>
      </c>
      <c r="Q465" s="37">
        <v>38534</v>
      </c>
      <c r="R465" s="33">
        <v>7.5</v>
      </c>
      <c r="S465" s="33">
        <v>7.32</v>
      </c>
      <c r="T465" s="33">
        <v>7.3525</v>
      </c>
      <c r="U465" s="34">
        <v>426900</v>
      </c>
      <c r="V465" s="33">
        <v>49</v>
      </c>
      <c r="W465" s="33">
        <v>29</v>
      </c>
    </row>
    <row r="466" spans="14:23" ht="12.75" outlineLevel="2">
      <c r="N466" s="29">
        <v>38545</v>
      </c>
      <c r="O466" s="29">
        <v>38546</v>
      </c>
      <c r="P466" s="29">
        <v>38546</v>
      </c>
      <c r="Q466" s="37">
        <v>38534</v>
      </c>
      <c r="R466" s="30">
        <v>7.96</v>
      </c>
      <c r="S466" s="30">
        <v>7.72</v>
      </c>
      <c r="T466" s="30">
        <v>7.7926</v>
      </c>
      <c r="U466" s="31">
        <v>501800</v>
      </c>
      <c r="V466" s="30">
        <v>70</v>
      </c>
      <c r="W466" s="30">
        <v>30</v>
      </c>
    </row>
    <row r="467" spans="14:23" ht="12.75" outlineLevel="2">
      <c r="N467" s="32">
        <v>38546</v>
      </c>
      <c r="O467" s="32">
        <v>38547</v>
      </c>
      <c r="P467" s="32">
        <v>38547</v>
      </c>
      <c r="Q467" s="37">
        <v>38534</v>
      </c>
      <c r="R467" s="33">
        <v>7.86</v>
      </c>
      <c r="S467" s="33">
        <v>7.715</v>
      </c>
      <c r="T467" s="33">
        <v>7.7758</v>
      </c>
      <c r="U467" s="34">
        <v>688000</v>
      </c>
      <c r="V467" s="33">
        <v>80</v>
      </c>
      <c r="W467" s="33">
        <v>25</v>
      </c>
    </row>
    <row r="468" spans="14:23" ht="12.75" outlineLevel="2">
      <c r="N468" s="29">
        <v>38547</v>
      </c>
      <c r="O468" s="29">
        <v>38548</v>
      </c>
      <c r="P468" s="29">
        <v>38548</v>
      </c>
      <c r="Q468" s="37">
        <v>38534</v>
      </c>
      <c r="R468" s="30">
        <v>8.05</v>
      </c>
      <c r="S468" s="30">
        <v>7.87</v>
      </c>
      <c r="T468" s="30">
        <v>7.9915</v>
      </c>
      <c r="U468" s="31">
        <v>597000</v>
      </c>
      <c r="V468" s="30">
        <v>65</v>
      </c>
      <c r="W468" s="30">
        <v>31</v>
      </c>
    </row>
    <row r="469" spans="14:23" ht="12.75" outlineLevel="1">
      <c r="N469" s="32">
        <v>38548</v>
      </c>
      <c r="O469" s="32">
        <v>38549</v>
      </c>
      <c r="P469" s="32">
        <v>38551</v>
      </c>
      <c r="Q469" s="37">
        <v>38534</v>
      </c>
      <c r="R469" s="33">
        <v>8.11</v>
      </c>
      <c r="S469" s="33">
        <v>7.93</v>
      </c>
      <c r="T469" s="33">
        <v>8.0186</v>
      </c>
      <c r="U469" s="34">
        <v>502100</v>
      </c>
      <c r="V469" s="33">
        <v>71</v>
      </c>
      <c r="W469" s="33">
        <v>26</v>
      </c>
    </row>
    <row r="470" spans="14:23" ht="12.75" outlineLevel="2">
      <c r="N470" s="29">
        <v>38551</v>
      </c>
      <c r="O470" s="29">
        <v>38552</v>
      </c>
      <c r="P470" s="29">
        <v>38552</v>
      </c>
      <c r="Q470" s="37">
        <v>38534</v>
      </c>
      <c r="R470" s="30">
        <v>7.845</v>
      </c>
      <c r="S470" s="30">
        <v>7.7</v>
      </c>
      <c r="T470" s="30">
        <v>7.7667</v>
      </c>
      <c r="U470" s="31">
        <v>735000</v>
      </c>
      <c r="V470" s="30">
        <v>83</v>
      </c>
      <c r="W470" s="30">
        <v>31</v>
      </c>
    </row>
    <row r="471" spans="14:23" ht="12.75" outlineLevel="2">
      <c r="N471" s="32">
        <v>38552</v>
      </c>
      <c r="O471" s="32">
        <v>38553</v>
      </c>
      <c r="P471" s="32">
        <v>38553</v>
      </c>
      <c r="Q471" s="37">
        <v>38534</v>
      </c>
      <c r="R471" s="33">
        <v>7.735</v>
      </c>
      <c r="S471" s="33">
        <v>7.65</v>
      </c>
      <c r="T471" s="33">
        <v>7.7023</v>
      </c>
      <c r="U471" s="34">
        <v>704400</v>
      </c>
      <c r="V471" s="33">
        <v>78</v>
      </c>
      <c r="W471" s="33">
        <v>32</v>
      </c>
    </row>
    <row r="472" spans="14:23" ht="12.75" outlineLevel="2">
      <c r="N472" s="29">
        <v>38553</v>
      </c>
      <c r="O472" s="29">
        <v>38554</v>
      </c>
      <c r="P472" s="29">
        <v>38554</v>
      </c>
      <c r="Q472" s="37">
        <v>38534</v>
      </c>
      <c r="R472" s="30">
        <v>7.8</v>
      </c>
      <c r="S472" s="30">
        <v>7.66</v>
      </c>
      <c r="T472" s="30">
        <v>7.7469</v>
      </c>
      <c r="U472" s="31">
        <v>817900</v>
      </c>
      <c r="V472" s="30">
        <v>84</v>
      </c>
      <c r="W472" s="30">
        <v>32</v>
      </c>
    </row>
    <row r="473" spans="14:23" ht="12.75" outlineLevel="2">
      <c r="N473" s="32">
        <v>38554</v>
      </c>
      <c r="O473" s="32">
        <v>38555</v>
      </c>
      <c r="P473" s="32">
        <v>38555</v>
      </c>
      <c r="Q473" s="37">
        <v>38534</v>
      </c>
      <c r="R473" s="33">
        <v>7.68</v>
      </c>
      <c r="S473" s="33">
        <v>7.525</v>
      </c>
      <c r="T473" s="33">
        <v>7.643</v>
      </c>
      <c r="U473" s="34">
        <v>504800</v>
      </c>
      <c r="V473" s="33">
        <v>61</v>
      </c>
      <c r="W473" s="33">
        <v>32</v>
      </c>
    </row>
    <row r="474" spans="14:23" ht="12.75" outlineLevel="2">
      <c r="N474" s="29">
        <v>38555</v>
      </c>
      <c r="O474" s="29">
        <v>38556</v>
      </c>
      <c r="P474" s="29">
        <v>38558</v>
      </c>
      <c r="Q474" s="37">
        <v>38534</v>
      </c>
      <c r="R474" s="30">
        <v>7.48</v>
      </c>
      <c r="S474" s="30">
        <v>7.37</v>
      </c>
      <c r="T474" s="30">
        <v>7.4052</v>
      </c>
      <c r="U474" s="31">
        <v>652200</v>
      </c>
      <c r="V474" s="30">
        <v>84</v>
      </c>
      <c r="W474" s="30">
        <v>31</v>
      </c>
    </row>
    <row r="475" spans="14:23" ht="12.75" outlineLevel="2">
      <c r="N475" s="32">
        <v>38558</v>
      </c>
      <c r="O475" s="32">
        <v>38559</v>
      </c>
      <c r="P475" s="32">
        <v>38559</v>
      </c>
      <c r="Q475" s="37">
        <v>38534</v>
      </c>
      <c r="R475" s="33">
        <v>7.43</v>
      </c>
      <c r="S475" s="33">
        <v>7.34</v>
      </c>
      <c r="T475" s="33">
        <v>7.3828</v>
      </c>
      <c r="U475" s="34">
        <v>823200</v>
      </c>
      <c r="V475" s="33">
        <v>86</v>
      </c>
      <c r="W475" s="33">
        <v>34</v>
      </c>
    </row>
    <row r="476" spans="14:23" ht="12.75" outlineLevel="2">
      <c r="N476" s="29">
        <v>38559</v>
      </c>
      <c r="O476" s="29">
        <v>38560</v>
      </c>
      <c r="P476" s="29">
        <v>38560</v>
      </c>
      <c r="Q476" s="37">
        <v>38534</v>
      </c>
      <c r="R476" s="30">
        <v>7.59</v>
      </c>
      <c r="S476" s="30">
        <v>7.36</v>
      </c>
      <c r="T476" s="30">
        <v>7.4495</v>
      </c>
      <c r="U476" s="31">
        <v>740800</v>
      </c>
      <c r="V476" s="30">
        <v>75</v>
      </c>
      <c r="W476" s="30">
        <v>36</v>
      </c>
    </row>
    <row r="477" spans="14:23" ht="12.75" outlineLevel="2">
      <c r="N477" s="32">
        <v>38560</v>
      </c>
      <c r="O477" s="32">
        <v>38561</v>
      </c>
      <c r="P477" s="32">
        <v>38561</v>
      </c>
      <c r="Q477" s="37">
        <v>38534</v>
      </c>
      <c r="R477" s="33">
        <v>7.72</v>
      </c>
      <c r="S477" s="33">
        <v>7.45</v>
      </c>
      <c r="T477" s="33">
        <v>7.5205</v>
      </c>
      <c r="U477" s="34">
        <v>767200</v>
      </c>
      <c r="V477" s="33">
        <v>81</v>
      </c>
      <c r="W477" s="33">
        <v>30</v>
      </c>
    </row>
    <row r="478" spans="14:23" ht="12.75" outlineLevel="2">
      <c r="N478" s="29">
        <v>38561</v>
      </c>
      <c r="O478" s="29">
        <v>38562</v>
      </c>
      <c r="P478" s="29">
        <v>38564</v>
      </c>
      <c r="Q478" s="37">
        <v>38534</v>
      </c>
      <c r="R478" s="30">
        <v>7.77</v>
      </c>
      <c r="S478" s="30">
        <v>7.5</v>
      </c>
      <c r="T478" s="30">
        <v>7.6877</v>
      </c>
      <c r="U478" s="31">
        <v>415400</v>
      </c>
      <c r="V478" s="30">
        <v>56</v>
      </c>
      <c r="W478" s="30">
        <v>28</v>
      </c>
    </row>
    <row r="479" spans="14:23" ht="18.75" outlineLevel="2">
      <c r="N479" s="29"/>
      <c r="O479" s="29"/>
      <c r="P479" s="29"/>
      <c r="Q479" s="38" t="s">
        <v>68</v>
      </c>
      <c r="R479" s="30"/>
      <c r="S479" s="30"/>
      <c r="T479" s="30">
        <f>SUBTOTAL(1,T459:T478)</f>
        <v>7.591005</v>
      </c>
      <c r="U479" s="31"/>
      <c r="V479" s="30"/>
      <c r="W479" s="30"/>
    </row>
    <row r="480" spans="14:23" ht="12.75" outlineLevel="2">
      <c r="N480" s="32">
        <v>38562</v>
      </c>
      <c r="O480" s="32">
        <v>38565</v>
      </c>
      <c r="P480" s="32">
        <v>38565</v>
      </c>
      <c r="Q480" s="37">
        <v>38565</v>
      </c>
      <c r="R480" s="33">
        <v>7.845</v>
      </c>
      <c r="S480" s="33">
        <v>7.7</v>
      </c>
      <c r="T480" s="33">
        <v>7.7646</v>
      </c>
      <c r="U480" s="34">
        <v>514800</v>
      </c>
      <c r="V480" s="33">
        <v>63</v>
      </c>
      <c r="W480" s="33">
        <v>25</v>
      </c>
    </row>
    <row r="481" spans="14:23" ht="12.75" outlineLevel="2">
      <c r="N481" s="29">
        <v>38565</v>
      </c>
      <c r="O481" s="29">
        <v>38566</v>
      </c>
      <c r="P481" s="29">
        <v>38566</v>
      </c>
      <c r="Q481" s="37">
        <v>38565</v>
      </c>
      <c r="R481" s="30">
        <v>8.25</v>
      </c>
      <c r="S481" s="30">
        <v>7.94</v>
      </c>
      <c r="T481" s="30">
        <v>8.0332</v>
      </c>
      <c r="U481" s="31">
        <v>533000</v>
      </c>
      <c r="V481" s="30">
        <v>78</v>
      </c>
      <c r="W481" s="30">
        <v>32</v>
      </c>
    </row>
    <row r="482" spans="14:23" ht="12.75" outlineLevel="2">
      <c r="N482" s="32">
        <v>38566</v>
      </c>
      <c r="O482" s="32">
        <v>38567</v>
      </c>
      <c r="P482" s="32">
        <v>38567</v>
      </c>
      <c r="Q482" s="37">
        <v>38565</v>
      </c>
      <c r="R482" s="33">
        <v>8.44</v>
      </c>
      <c r="S482" s="33">
        <v>8.28</v>
      </c>
      <c r="T482" s="33">
        <v>8.3789</v>
      </c>
      <c r="U482" s="34">
        <v>507400</v>
      </c>
      <c r="V482" s="33">
        <v>77</v>
      </c>
      <c r="W482" s="33">
        <v>38</v>
      </c>
    </row>
    <row r="483" spans="14:23" ht="12.75" outlineLevel="2">
      <c r="N483" s="29">
        <v>38567</v>
      </c>
      <c r="O483" s="29">
        <v>38568</v>
      </c>
      <c r="P483" s="29">
        <v>38568</v>
      </c>
      <c r="Q483" s="37">
        <v>38565</v>
      </c>
      <c r="R483" s="30">
        <v>8.785</v>
      </c>
      <c r="S483" s="30">
        <v>8.6</v>
      </c>
      <c r="T483" s="30">
        <v>8.7546</v>
      </c>
      <c r="U483" s="31">
        <v>709000</v>
      </c>
      <c r="V483" s="30">
        <v>77</v>
      </c>
      <c r="W483" s="30">
        <v>31</v>
      </c>
    </row>
    <row r="484" spans="14:23" ht="12.75" outlineLevel="2">
      <c r="N484" s="32">
        <v>38568</v>
      </c>
      <c r="O484" s="32">
        <v>38569</v>
      </c>
      <c r="P484" s="32">
        <v>38569</v>
      </c>
      <c r="Q484" s="37">
        <v>38565</v>
      </c>
      <c r="R484" s="33">
        <v>8.75</v>
      </c>
      <c r="S484" s="33">
        <v>8.485</v>
      </c>
      <c r="T484" s="33">
        <v>8.5484</v>
      </c>
      <c r="U484" s="34">
        <v>431400</v>
      </c>
      <c r="V484" s="33">
        <v>62</v>
      </c>
      <c r="W484" s="33">
        <v>30</v>
      </c>
    </row>
    <row r="485" spans="14:23" ht="12.75" outlineLevel="2">
      <c r="N485" s="29">
        <v>38569</v>
      </c>
      <c r="O485" s="29">
        <v>38570</v>
      </c>
      <c r="P485" s="29">
        <v>38572</v>
      </c>
      <c r="Q485" s="37">
        <v>38565</v>
      </c>
      <c r="R485" s="30">
        <v>8.67</v>
      </c>
      <c r="S485" s="30">
        <v>8.525</v>
      </c>
      <c r="T485" s="30">
        <v>8.5988</v>
      </c>
      <c r="U485" s="31">
        <v>340700</v>
      </c>
      <c r="V485" s="30">
        <v>58</v>
      </c>
      <c r="W485" s="30">
        <v>35</v>
      </c>
    </row>
    <row r="486" spans="14:23" ht="12.75" outlineLevel="2">
      <c r="N486" s="32">
        <v>38572</v>
      </c>
      <c r="O486" s="32">
        <v>38573</v>
      </c>
      <c r="P486" s="32">
        <v>38573</v>
      </c>
      <c r="Q486" s="37">
        <v>38565</v>
      </c>
      <c r="R486" s="33">
        <v>9.02</v>
      </c>
      <c r="S486" s="33">
        <v>8.81</v>
      </c>
      <c r="T486" s="33">
        <v>8.9275</v>
      </c>
      <c r="U486" s="34">
        <v>580900</v>
      </c>
      <c r="V486" s="33">
        <v>72</v>
      </c>
      <c r="W486" s="33">
        <v>29</v>
      </c>
    </row>
    <row r="487" spans="14:23" ht="12.75" outlineLevel="1">
      <c r="N487" s="29">
        <v>38573</v>
      </c>
      <c r="O487" s="29">
        <v>38574</v>
      </c>
      <c r="P487" s="29">
        <v>38574</v>
      </c>
      <c r="Q487" s="37">
        <v>38565</v>
      </c>
      <c r="R487" s="30">
        <v>8.76</v>
      </c>
      <c r="S487" s="30">
        <v>8.64</v>
      </c>
      <c r="T487" s="30">
        <v>8.6986</v>
      </c>
      <c r="U487" s="31">
        <v>522300</v>
      </c>
      <c r="V487" s="30">
        <v>62</v>
      </c>
      <c r="W487" s="30">
        <v>29</v>
      </c>
    </row>
    <row r="488" spans="14:23" ht="12.75" outlineLevel="2">
      <c r="N488" s="32">
        <v>38574</v>
      </c>
      <c r="O488" s="32">
        <v>38575</v>
      </c>
      <c r="P488" s="32">
        <v>38575</v>
      </c>
      <c r="Q488" s="37">
        <v>38565</v>
      </c>
      <c r="R488" s="33">
        <v>8.925</v>
      </c>
      <c r="S488" s="33">
        <v>8.75</v>
      </c>
      <c r="T488" s="33">
        <v>8.819</v>
      </c>
      <c r="U488" s="34">
        <v>681000</v>
      </c>
      <c r="V488" s="33">
        <v>88</v>
      </c>
      <c r="W488" s="33">
        <v>34</v>
      </c>
    </row>
    <row r="489" spans="14:23" ht="12.75" outlineLevel="2">
      <c r="N489" s="29">
        <v>38575</v>
      </c>
      <c r="O489" s="29">
        <v>38576</v>
      </c>
      <c r="P489" s="29">
        <v>38576</v>
      </c>
      <c r="Q489" s="37">
        <v>38565</v>
      </c>
      <c r="R489" s="30">
        <v>9.4</v>
      </c>
      <c r="S489" s="30">
        <v>9.22</v>
      </c>
      <c r="T489" s="30">
        <v>9.2886</v>
      </c>
      <c r="U489" s="31">
        <v>803100</v>
      </c>
      <c r="V489" s="30">
        <v>102</v>
      </c>
      <c r="W489" s="30">
        <v>34</v>
      </c>
    </row>
    <row r="490" spans="14:23" ht="12.75" outlineLevel="2">
      <c r="N490" s="32">
        <v>38576</v>
      </c>
      <c r="O490" s="32">
        <v>38577</v>
      </c>
      <c r="P490" s="32">
        <v>38579</v>
      </c>
      <c r="Q490" s="37">
        <v>38565</v>
      </c>
      <c r="R490" s="33">
        <v>9.7</v>
      </c>
      <c r="S490" s="33">
        <v>9.5</v>
      </c>
      <c r="T490" s="33">
        <v>9.5926</v>
      </c>
      <c r="U490" s="34">
        <v>379200</v>
      </c>
      <c r="V490" s="33">
        <v>64</v>
      </c>
      <c r="W490" s="33">
        <v>25</v>
      </c>
    </row>
    <row r="491" spans="14:23" ht="12.75" outlineLevel="2">
      <c r="N491" s="29">
        <v>38579</v>
      </c>
      <c r="O491" s="29">
        <v>38580</v>
      </c>
      <c r="P491" s="29">
        <v>38580</v>
      </c>
      <c r="Q491" s="37">
        <v>38565</v>
      </c>
      <c r="R491" s="30">
        <v>9.75</v>
      </c>
      <c r="S491" s="30">
        <v>9.435</v>
      </c>
      <c r="T491" s="30">
        <v>9.5282</v>
      </c>
      <c r="U491" s="31">
        <v>676100</v>
      </c>
      <c r="V491" s="30">
        <v>90</v>
      </c>
      <c r="W491" s="30">
        <v>30</v>
      </c>
    </row>
    <row r="492" spans="14:23" ht="12.75" outlineLevel="2">
      <c r="N492" s="32">
        <v>38580</v>
      </c>
      <c r="O492" s="32">
        <v>38581</v>
      </c>
      <c r="P492" s="32">
        <v>38581</v>
      </c>
      <c r="Q492" s="37">
        <v>38565</v>
      </c>
      <c r="R492" s="33">
        <v>9.93</v>
      </c>
      <c r="S492" s="33">
        <v>9.52</v>
      </c>
      <c r="T492" s="33">
        <v>9.663</v>
      </c>
      <c r="U492" s="34">
        <v>630500</v>
      </c>
      <c r="V492" s="33">
        <v>70</v>
      </c>
      <c r="W492" s="33">
        <v>34</v>
      </c>
    </row>
    <row r="493" spans="14:23" ht="12.75" outlineLevel="2">
      <c r="N493" s="29">
        <v>38581</v>
      </c>
      <c r="O493" s="29">
        <v>38582</v>
      </c>
      <c r="P493" s="29">
        <v>38582</v>
      </c>
      <c r="Q493" s="37">
        <v>38565</v>
      </c>
      <c r="R493" s="30">
        <v>10.08</v>
      </c>
      <c r="S493" s="30">
        <v>9.61</v>
      </c>
      <c r="T493" s="30">
        <v>9.9851</v>
      </c>
      <c r="U493" s="31">
        <v>545300</v>
      </c>
      <c r="V493" s="30">
        <v>75</v>
      </c>
      <c r="W493" s="30">
        <v>34</v>
      </c>
    </row>
    <row r="494" spans="14:23" ht="12.75" outlineLevel="2">
      <c r="N494" s="32">
        <v>38582</v>
      </c>
      <c r="O494" s="32">
        <v>38583</v>
      </c>
      <c r="P494" s="32">
        <v>38583</v>
      </c>
      <c r="Q494" s="37">
        <v>38565</v>
      </c>
      <c r="R494" s="33">
        <v>9.455</v>
      </c>
      <c r="S494" s="33">
        <v>9.2</v>
      </c>
      <c r="T494" s="33">
        <v>9.3854</v>
      </c>
      <c r="U494" s="34">
        <v>713800</v>
      </c>
      <c r="V494" s="33">
        <v>93</v>
      </c>
      <c r="W494" s="33">
        <v>36</v>
      </c>
    </row>
    <row r="495" spans="14:23" ht="12.75" outlineLevel="2">
      <c r="N495" s="29">
        <v>38583</v>
      </c>
      <c r="O495" s="29">
        <v>38584</v>
      </c>
      <c r="P495" s="29">
        <v>38586</v>
      </c>
      <c r="Q495" s="37">
        <v>38565</v>
      </c>
      <c r="R495" s="30">
        <v>9.25</v>
      </c>
      <c r="S495" s="30">
        <v>9</v>
      </c>
      <c r="T495" s="30">
        <v>9.0956</v>
      </c>
      <c r="U495" s="31">
        <v>471500</v>
      </c>
      <c r="V495" s="30">
        <v>60</v>
      </c>
      <c r="W495" s="30">
        <v>29</v>
      </c>
    </row>
    <row r="496" spans="14:23" ht="12.75" outlineLevel="2">
      <c r="N496" s="32">
        <v>38586</v>
      </c>
      <c r="O496" s="32">
        <v>38587</v>
      </c>
      <c r="P496" s="32">
        <v>38587</v>
      </c>
      <c r="Q496" s="37">
        <v>38565</v>
      </c>
      <c r="R496" s="33">
        <v>9.75</v>
      </c>
      <c r="S496" s="33">
        <v>9.28</v>
      </c>
      <c r="T496" s="33">
        <v>9.4454</v>
      </c>
      <c r="U496" s="34">
        <v>645900</v>
      </c>
      <c r="V496" s="33">
        <v>82</v>
      </c>
      <c r="W496" s="33">
        <v>31</v>
      </c>
    </row>
    <row r="497" spans="14:23" ht="12.75" outlineLevel="2">
      <c r="N497" s="29">
        <v>38587</v>
      </c>
      <c r="O497" s="29">
        <v>38588</v>
      </c>
      <c r="P497" s="29">
        <v>38588</v>
      </c>
      <c r="Q497" s="37">
        <v>38565</v>
      </c>
      <c r="R497" s="30">
        <v>10.015</v>
      </c>
      <c r="S497" s="30">
        <v>9.74</v>
      </c>
      <c r="T497" s="30">
        <v>9.9667</v>
      </c>
      <c r="U497" s="31">
        <v>664800</v>
      </c>
      <c r="V497" s="30">
        <v>87</v>
      </c>
      <c r="W497" s="30">
        <v>30</v>
      </c>
    </row>
    <row r="498" spans="14:23" ht="12.75" outlineLevel="2">
      <c r="N498" s="32">
        <v>38588</v>
      </c>
      <c r="O498" s="32">
        <v>38589</v>
      </c>
      <c r="P498" s="32">
        <v>38589</v>
      </c>
      <c r="Q498" s="37">
        <v>38565</v>
      </c>
      <c r="R498" s="33">
        <v>10.14</v>
      </c>
      <c r="S498" s="33">
        <v>9.82</v>
      </c>
      <c r="T498" s="33">
        <v>10.0247</v>
      </c>
      <c r="U498" s="34">
        <v>620800</v>
      </c>
      <c r="V498" s="33">
        <v>79</v>
      </c>
      <c r="W498" s="33">
        <v>30</v>
      </c>
    </row>
    <row r="499" spans="14:23" ht="12.75" outlineLevel="2">
      <c r="N499" s="29">
        <v>38589</v>
      </c>
      <c r="O499" s="29">
        <v>38590</v>
      </c>
      <c r="P499" s="29">
        <v>38590</v>
      </c>
      <c r="Q499" s="37">
        <v>38565</v>
      </c>
      <c r="R499" s="30">
        <v>9.89</v>
      </c>
      <c r="S499" s="30">
        <v>9.47</v>
      </c>
      <c r="T499" s="30">
        <v>9.765</v>
      </c>
      <c r="U499" s="31">
        <v>800100</v>
      </c>
      <c r="V499" s="30">
        <v>93</v>
      </c>
      <c r="W499" s="30">
        <v>35</v>
      </c>
    </row>
    <row r="500" spans="14:23" ht="12.75" outlineLevel="2">
      <c r="N500" s="32">
        <v>38590</v>
      </c>
      <c r="O500" s="32">
        <v>38591</v>
      </c>
      <c r="P500" s="32">
        <v>38593</v>
      </c>
      <c r="Q500" s="37">
        <v>38565</v>
      </c>
      <c r="R500" s="33">
        <v>9.95</v>
      </c>
      <c r="S500" s="33">
        <v>9.74</v>
      </c>
      <c r="T500" s="33">
        <v>9.8562</v>
      </c>
      <c r="U500" s="34">
        <v>622500</v>
      </c>
      <c r="V500" s="33">
        <v>83</v>
      </c>
      <c r="W500" s="33">
        <v>33</v>
      </c>
    </row>
    <row r="501" spans="14:23" ht="12.75" outlineLevel="2">
      <c r="N501" s="29">
        <v>38594</v>
      </c>
      <c r="O501" s="29">
        <v>38595</v>
      </c>
      <c r="P501" s="29">
        <v>38595</v>
      </c>
      <c r="Q501" s="37">
        <v>38565</v>
      </c>
      <c r="R501" s="30">
        <v>12.85</v>
      </c>
      <c r="S501" s="30">
        <v>12</v>
      </c>
      <c r="T501" s="30">
        <v>12.3637</v>
      </c>
      <c r="U501" s="31">
        <v>478800</v>
      </c>
      <c r="V501" s="30">
        <v>65</v>
      </c>
      <c r="W501" s="30">
        <v>30</v>
      </c>
    </row>
    <row r="502" spans="14:23" ht="18.75" outlineLevel="2">
      <c r="N502" s="29"/>
      <c r="O502" s="29"/>
      <c r="P502" s="29"/>
      <c r="Q502" s="38" t="s">
        <v>69</v>
      </c>
      <c r="R502" s="30"/>
      <c r="S502" s="30"/>
      <c r="T502" s="30">
        <f>SUBTOTAL(1,T480:T501)</f>
        <v>9.294718181818183</v>
      </c>
      <c r="U502" s="31"/>
      <c r="V502" s="30"/>
      <c r="W502" s="30"/>
    </row>
    <row r="503" spans="14:23" ht="12.75" outlineLevel="2">
      <c r="N503" s="32">
        <v>38595</v>
      </c>
      <c r="O503" s="32">
        <v>38596</v>
      </c>
      <c r="P503" s="32">
        <v>38596</v>
      </c>
      <c r="Q503" s="37">
        <v>38596</v>
      </c>
      <c r="R503" s="33">
        <v>12.85</v>
      </c>
      <c r="S503" s="33">
        <v>12.45</v>
      </c>
      <c r="T503" s="33">
        <v>12.6939</v>
      </c>
      <c r="U503" s="34">
        <v>333700</v>
      </c>
      <c r="V503" s="33">
        <v>46</v>
      </c>
      <c r="W503" s="33">
        <v>28</v>
      </c>
    </row>
    <row r="504" spans="14:23" ht="12.75" outlineLevel="1">
      <c r="N504" s="29">
        <v>38596</v>
      </c>
      <c r="O504" s="29">
        <v>38597</v>
      </c>
      <c r="P504" s="29">
        <v>38597</v>
      </c>
      <c r="Q504" s="37">
        <v>38596</v>
      </c>
      <c r="R504" s="30">
        <v>12.2</v>
      </c>
      <c r="S504" s="30">
        <v>11.24</v>
      </c>
      <c r="T504" s="30">
        <v>11.3599</v>
      </c>
      <c r="U504" s="31">
        <v>590500</v>
      </c>
      <c r="V504" s="30">
        <v>68</v>
      </c>
      <c r="W504" s="30">
        <v>29</v>
      </c>
    </row>
    <row r="505" spans="14:23" ht="12.75" outlineLevel="2">
      <c r="N505" s="32">
        <v>38597</v>
      </c>
      <c r="O505" s="32">
        <v>38598</v>
      </c>
      <c r="P505" s="32">
        <v>38601</v>
      </c>
      <c r="Q505" s="37">
        <v>38596</v>
      </c>
      <c r="R505" s="33">
        <v>11.9</v>
      </c>
      <c r="S505" s="33">
        <v>11.65</v>
      </c>
      <c r="T505" s="33">
        <v>11.7461</v>
      </c>
      <c r="U505" s="34">
        <v>526400</v>
      </c>
      <c r="V505" s="33">
        <v>79</v>
      </c>
      <c r="W505" s="33">
        <v>33</v>
      </c>
    </row>
    <row r="506" spans="14:23" ht="12.75" outlineLevel="2">
      <c r="N506" s="29">
        <v>38601</v>
      </c>
      <c r="O506" s="29">
        <v>38602</v>
      </c>
      <c r="P506" s="29">
        <v>38602</v>
      </c>
      <c r="Q506" s="37">
        <v>38596</v>
      </c>
      <c r="R506" s="30">
        <v>11.8</v>
      </c>
      <c r="S506" s="30">
        <v>11.37</v>
      </c>
      <c r="T506" s="30">
        <v>11.5631</v>
      </c>
      <c r="U506" s="31">
        <v>272700</v>
      </c>
      <c r="V506" s="30">
        <v>45</v>
      </c>
      <c r="W506" s="30">
        <v>29</v>
      </c>
    </row>
    <row r="507" spans="14:23" ht="12.75" outlineLevel="2">
      <c r="N507" s="32">
        <v>38602</v>
      </c>
      <c r="O507" s="32">
        <v>38603</v>
      </c>
      <c r="P507" s="32">
        <v>38603</v>
      </c>
      <c r="Q507" s="37">
        <v>38596</v>
      </c>
      <c r="R507" s="33">
        <v>11.35</v>
      </c>
      <c r="S507" s="33">
        <v>10.83</v>
      </c>
      <c r="T507" s="33">
        <v>11.029</v>
      </c>
      <c r="U507" s="34">
        <v>396700</v>
      </c>
      <c r="V507" s="33">
        <v>56</v>
      </c>
      <c r="W507" s="33">
        <v>31</v>
      </c>
    </row>
    <row r="508" spans="14:23" ht="12.75" outlineLevel="2">
      <c r="N508" s="29">
        <v>38603</v>
      </c>
      <c r="O508" s="29">
        <v>38604</v>
      </c>
      <c r="P508" s="29">
        <v>38604</v>
      </c>
      <c r="Q508" s="37">
        <v>38596</v>
      </c>
      <c r="R508" s="30">
        <v>11.1</v>
      </c>
      <c r="S508" s="30">
        <v>10.8</v>
      </c>
      <c r="T508" s="30">
        <v>10.9195</v>
      </c>
      <c r="U508" s="31">
        <v>641400</v>
      </c>
      <c r="V508" s="30">
        <v>84</v>
      </c>
      <c r="W508" s="30">
        <v>35</v>
      </c>
    </row>
    <row r="509" spans="14:23" ht="12.75" outlineLevel="2">
      <c r="N509" s="32">
        <v>38604</v>
      </c>
      <c r="O509" s="32">
        <v>38605</v>
      </c>
      <c r="P509" s="32">
        <v>38607</v>
      </c>
      <c r="Q509" s="37">
        <v>38596</v>
      </c>
      <c r="R509" s="33">
        <v>11.15</v>
      </c>
      <c r="S509" s="33">
        <v>10.97</v>
      </c>
      <c r="T509" s="33">
        <v>11.0324</v>
      </c>
      <c r="U509" s="34">
        <v>360500</v>
      </c>
      <c r="V509" s="33">
        <v>52</v>
      </c>
      <c r="W509" s="33">
        <v>27</v>
      </c>
    </row>
    <row r="510" spans="14:23" ht="12.75" outlineLevel="2">
      <c r="N510" s="29">
        <v>38607</v>
      </c>
      <c r="O510" s="29">
        <v>38608</v>
      </c>
      <c r="P510" s="29">
        <v>38608</v>
      </c>
      <c r="Q510" s="37">
        <v>38596</v>
      </c>
      <c r="R510" s="30">
        <v>10.855</v>
      </c>
      <c r="S510" s="30">
        <v>10.615</v>
      </c>
      <c r="T510" s="30">
        <v>10.6683</v>
      </c>
      <c r="U510" s="31">
        <v>595900</v>
      </c>
      <c r="V510" s="30">
        <v>75</v>
      </c>
      <c r="W510" s="30">
        <v>34</v>
      </c>
    </row>
    <row r="511" spans="14:23" ht="12.75" outlineLevel="2">
      <c r="N511" s="32">
        <v>38608</v>
      </c>
      <c r="O511" s="32">
        <v>38609</v>
      </c>
      <c r="P511" s="32">
        <v>38609</v>
      </c>
      <c r="Q511" s="37">
        <v>38596</v>
      </c>
      <c r="R511" s="33">
        <v>10.91</v>
      </c>
      <c r="S511" s="33">
        <v>10.575</v>
      </c>
      <c r="T511" s="33">
        <v>10.6949</v>
      </c>
      <c r="U511" s="34">
        <v>837200</v>
      </c>
      <c r="V511" s="33">
        <v>112</v>
      </c>
      <c r="W511" s="33">
        <v>40</v>
      </c>
    </row>
    <row r="512" spans="14:23" ht="12.75" outlineLevel="2">
      <c r="N512" s="29">
        <v>38609</v>
      </c>
      <c r="O512" s="29">
        <v>38610</v>
      </c>
      <c r="P512" s="29">
        <v>38610</v>
      </c>
      <c r="Q512" s="37">
        <v>38596</v>
      </c>
      <c r="R512" s="30">
        <v>10.99</v>
      </c>
      <c r="S512" s="30">
        <v>10.65</v>
      </c>
      <c r="T512" s="30">
        <v>10.801</v>
      </c>
      <c r="U512" s="31">
        <v>839600</v>
      </c>
      <c r="V512" s="30">
        <v>108</v>
      </c>
      <c r="W512" s="30">
        <v>36</v>
      </c>
    </row>
    <row r="513" spans="14:23" ht="12.75" outlineLevel="2">
      <c r="N513" s="32">
        <v>38610</v>
      </c>
      <c r="O513" s="32">
        <v>38611</v>
      </c>
      <c r="P513" s="32">
        <v>38611</v>
      </c>
      <c r="Q513" s="37">
        <v>38596</v>
      </c>
      <c r="R513" s="33">
        <v>11.45</v>
      </c>
      <c r="S513" s="33">
        <v>10.82</v>
      </c>
      <c r="T513" s="33">
        <v>11.2413</v>
      </c>
      <c r="U513" s="34">
        <v>452300</v>
      </c>
      <c r="V513" s="33">
        <v>61</v>
      </c>
      <c r="W513" s="33">
        <v>29</v>
      </c>
    </row>
    <row r="514" spans="14:23" ht="12.75" outlineLevel="2">
      <c r="N514" s="29">
        <v>38611</v>
      </c>
      <c r="O514" s="29">
        <v>38612</v>
      </c>
      <c r="P514" s="29">
        <v>38614</v>
      </c>
      <c r="Q514" s="37">
        <v>38596</v>
      </c>
      <c r="R514" s="30">
        <v>11.34</v>
      </c>
      <c r="S514" s="30">
        <v>11.16</v>
      </c>
      <c r="T514" s="30">
        <v>11.2485</v>
      </c>
      <c r="U514" s="31">
        <v>533100</v>
      </c>
      <c r="V514" s="30">
        <v>72</v>
      </c>
      <c r="W514" s="30">
        <v>31</v>
      </c>
    </row>
    <row r="515" spans="14:23" ht="12.75" outlineLevel="2">
      <c r="N515" s="32">
        <v>38614</v>
      </c>
      <c r="O515" s="32">
        <v>38615</v>
      </c>
      <c r="P515" s="32">
        <v>38615</v>
      </c>
      <c r="Q515" s="37">
        <v>38596</v>
      </c>
      <c r="R515" s="33">
        <v>12.7</v>
      </c>
      <c r="S515" s="33">
        <v>11.8</v>
      </c>
      <c r="T515" s="33">
        <v>11.9964</v>
      </c>
      <c r="U515" s="34">
        <v>328600</v>
      </c>
      <c r="V515" s="33">
        <v>53</v>
      </c>
      <c r="W515" s="33">
        <v>26</v>
      </c>
    </row>
    <row r="516" spans="14:23" ht="12.75" outlineLevel="2">
      <c r="N516" s="29">
        <v>38615</v>
      </c>
      <c r="O516" s="29">
        <v>38616</v>
      </c>
      <c r="P516" s="29">
        <v>38616</v>
      </c>
      <c r="Q516" s="37">
        <v>38596</v>
      </c>
      <c r="R516" s="30">
        <v>13.1</v>
      </c>
      <c r="S516" s="30">
        <v>12.18</v>
      </c>
      <c r="T516" s="30">
        <v>12.7569</v>
      </c>
      <c r="U516" s="31">
        <v>412100</v>
      </c>
      <c r="V516" s="30">
        <v>64</v>
      </c>
      <c r="W516" s="30">
        <v>31</v>
      </c>
    </row>
    <row r="517" spans="14:23" ht="12.75" outlineLevel="2">
      <c r="N517" s="32">
        <v>38616</v>
      </c>
      <c r="O517" s="32">
        <v>38617</v>
      </c>
      <c r="P517" s="32">
        <v>38617</v>
      </c>
      <c r="Q517" s="37">
        <v>38596</v>
      </c>
      <c r="R517" s="33">
        <v>14.5</v>
      </c>
      <c r="S517" s="33">
        <v>14.1</v>
      </c>
      <c r="T517" s="33">
        <v>14.2627</v>
      </c>
      <c r="U517" s="34">
        <v>219500</v>
      </c>
      <c r="V517" s="33">
        <v>31</v>
      </c>
      <c r="W517" s="33">
        <v>21</v>
      </c>
    </row>
    <row r="518" spans="14:23" ht="12.75" outlineLevel="2">
      <c r="N518" s="29">
        <v>38617</v>
      </c>
      <c r="O518" s="29">
        <v>38618</v>
      </c>
      <c r="P518" s="29">
        <v>38621</v>
      </c>
      <c r="Q518" s="37">
        <v>38596</v>
      </c>
      <c r="R518" s="30">
        <v>16</v>
      </c>
      <c r="S518" s="30">
        <v>14</v>
      </c>
      <c r="T518" s="30">
        <v>14.8423</v>
      </c>
      <c r="U518" s="31">
        <v>210900</v>
      </c>
      <c r="V518" s="30">
        <v>29</v>
      </c>
      <c r="W518" s="30">
        <v>15</v>
      </c>
    </row>
    <row r="519" spans="14:23" ht="12.75" outlineLevel="2">
      <c r="N519" s="32">
        <v>38618</v>
      </c>
      <c r="O519" s="32">
        <v>38618</v>
      </c>
      <c r="P519" s="32">
        <v>38621</v>
      </c>
      <c r="Q519" s="37">
        <v>38596</v>
      </c>
      <c r="R519" s="33">
        <v>16</v>
      </c>
      <c r="S519" s="33">
        <v>14</v>
      </c>
      <c r="T519" s="33">
        <v>14.8423</v>
      </c>
      <c r="U519" s="34">
        <v>210900</v>
      </c>
      <c r="V519" s="33">
        <v>29</v>
      </c>
      <c r="W519" s="33">
        <v>15</v>
      </c>
    </row>
    <row r="520" spans="14:23" ht="18.75" outlineLevel="2">
      <c r="N520" s="32"/>
      <c r="O520" s="32"/>
      <c r="P520" s="32"/>
      <c r="Q520" s="38" t="s">
        <v>70</v>
      </c>
      <c r="R520" s="33"/>
      <c r="S520" s="33"/>
      <c r="T520" s="33">
        <f>SUBTOTAL(1,T503:T519)</f>
        <v>11.98226470588235</v>
      </c>
      <c r="U520" s="34"/>
      <c r="V520" s="33"/>
      <c r="W520" s="33"/>
    </row>
    <row r="521" spans="14:23" ht="12.75" outlineLevel="2">
      <c r="N521" s="29">
        <v>38632</v>
      </c>
      <c r="O521" s="29">
        <v>38633</v>
      </c>
      <c r="P521" s="29">
        <v>38635</v>
      </c>
      <c r="Q521" s="37">
        <v>38626</v>
      </c>
      <c r="R521" s="30">
        <v>13.9</v>
      </c>
      <c r="S521" s="30">
        <v>13.31</v>
      </c>
      <c r="T521" s="30">
        <v>13.677</v>
      </c>
      <c r="U521" s="31">
        <v>256500</v>
      </c>
      <c r="V521" s="30">
        <v>33</v>
      </c>
      <c r="W521" s="30">
        <v>19</v>
      </c>
    </row>
    <row r="522" spans="14:23" ht="12.75" outlineLevel="2">
      <c r="N522" s="32">
        <v>38635</v>
      </c>
      <c r="O522" s="32">
        <v>38636</v>
      </c>
      <c r="P522" s="32">
        <v>38636</v>
      </c>
      <c r="Q522" s="37">
        <v>38626</v>
      </c>
      <c r="R522" s="33">
        <v>13.4</v>
      </c>
      <c r="S522" s="33">
        <v>13.13</v>
      </c>
      <c r="T522" s="33">
        <v>13.2873</v>
      </c>
      <c r="U522" s="34">
        <v>201500</v>
      </c>
      <c r="V522" s="33">
        <v>28</v>
      </c>
      <c r="W522" s="33">
        <v>14</v>
      </c>
    </row>
    <row r="523" spans="14:23" ht="12.75" outlineLevel="2">
      <c r="N523" s="29">
        <v>38636</v>
      </c>
      <c r="O523" s="29">
        <v>38637</v>
      </c>
      <c r="P523" s="29">
        <v>38637</v>
      </c>
      <c r="Q523" s="37">
        <v>38626</v>
      </c>
      <c r="R523" s="30">
        <v>13.7</v>
      </c>
      <c r="S523" s="30">
        <v>13.62</v>
      </c>
      <c r="T523" s="30">
        <v>13.6664</v>
      </c>
      <c r="U523" s="31">
        <v>422200</v>
      </c>
      <c r="V523" s="30">
        <v>50</v>
      </c>
      <c r="W523" s="30">
        <v>22</v>
      </c>
    </row>
    <row r="524" spans="14:23" ht="12.75" outlineLevel="2">
      <c r="N524" s="32">
        <v>38637</v>
      </c>
      <c r="O524" s="32">
        <v>38638</v>
      </c>
      <c r="P524" s="32">
        <v>38638</v>
      </c>
      <c r="Q524" s="37">
        <v>38626</v>
      </c>
      <c r="R524" s="33">
        <v>14</v>
      </c>
      <c r="S524" s="33">
        <v>13.6</v>
      </c>
      <c r="T524" s="33">
        <v>13.7724</v>
      </c>
      <c r="U524" s="34">
        <v>327700</v>
      </c>
      <c r="V524" s="33">
        <v>51</v>
      </c>
      <c r="W524" s="33">
        <v>27</v>
      </c>
    </row>
    <row r="525" spans="14:23" ht="12.75" outlineLevel="1">
      <c r="N525" s="29">
        <v>38638</v>
      </c>
      <c r="O525" s="29">
        <v>38639</v>
      </c>
      <c r="P525" s="29">
        <v>38639</v>
      </c>
      <c r="Q525" s="37">
        <v>38626</v>
      </c>
      <c r="R525" s="30">
        <v>13.75</v>
      </c>
      <c r="S525" s="30">
        <v>13.25</v>
      </c>
      <c r="T525" s="30">
        <v>13.4831</v>
      </c>
      <c r="U525" s="31">
        <v>311500</v>
      </c>
      <c r="V525" s="30">
        <v>38</v>
      </c>
      <c r="W525" s="30">
        <v>21</v>
      </c>
    </row>
    <row r="526" spans="14:23" ht="12.75" outlineLevel="2">
      <c r="N526" s="32">
        <v>38639</v>
      </c>
      <c r="O526" s="32">
        <v>38640</v>
      </c>
      <c r="P526" s="32">
        <v>38642</v>
      </c>
      <c r="Q526" s="37">
        <v>38626</v>
      </c>
      <c r="R526" s="33">
        <v>13.05</v>
      </c>
      <c r="S526" s="33">
        <v>12.71</v>
      </c>
      <c r="T526" s="33">
        <v>12.8071</v>
      </c>
      <c r="U526" s="34">
        <v>475500</v>
      </c>
      <c r="V526" s="33">
        <v>70</v>
      </c>
      <c r="W526" s="33">
        <v>26</v>
      </c>
    </row>
    <row r="527" spans="14:23" ht="12.75" outlineLevel="2">
      <c r="N527" s="29">
        <v>38642</v>
      </c>
      <c r="O527" s="29">
        <v>38643</v>
      </c>
      <c r="P527" s="29">
        <v>38643</v>
      </c>
      <c r="Q527" s="37">
        <v>38626</v>
      </c>
      <c r="R527" s="30">
        <v>14.06</v>
      </c>
      <c r="S527" s="30">
        <v>13.76</v>
      </c>
      <c r="T527" s="30">
        <v>13.893</v>
      </c>
      <c r="U527" s="31">
        <v>352600</v>
      </c>
      <c r="V527" s="30">
        <v>44</v>
      </c>
      <c r="W527" s="30">
        <v>24</v>
      </c>
    </row>
    <row r="528" spans="14:23" ht="12.75" outlineLevel="2">
      <c r="N528" s="32">
        <v>38643</v>
      </c>
      <c r="O528" s="32">
        <v>38644</v>
      </c>
      <c r="P528" s="32">
        <v>38644</v>
      </c>
      <c r="Q528" s="37">
        <v>38626</v>
      </c>
      <c r="R528" s="33">
        <v>13.59</v>
      </c>
      <c r="S528" s="33">
        <v>13.32</v>
      </c>
      <c r="T528" s="33">
        <v>13.4073</v>
      </c>
      <c r="U528" s="34">
        <v>289900</v>
      </c>
      <c r="V528" s="33">
        <v>44</v>
      </c>
      <c r="W528" s="33">
        <v>25</v>
      </c>
    </row>
    <row r="529" spans="14:23" ht="12.75" outlineLevel="2">
      <c r="N529" s="29">
        <v>38644</v>
      </c>
      <c r="O529" s="29">
        <v>38645</v>
      </c>
      <c r="P529" s="29">
        <v>38645</v>
      </c>
      <c r="Q529" s="37">
        <v>38626</v>
      </c>
      <c r="R529" s="30">
        <v>13.54</v>
      </c>
      <c r="S529" s="30">
        <v>13.5</v>
      </c>
      <c r="T529" s="30">
        <v>13.522</v>
      </c>
      <c r="U529" s="31">
        <v>151700</v>
      </c>
      <c r="V529" s="30">
        <v>24</v>
      </c>
      <c r="W529" s="30">
        <v>18</v>
      </c>
    </row>
    <row r="530" spans="14:23" ht="12.75" outlineLevel="2">
      <c r="N530" s="32">
        <v>38645</v>
      </c>
      <c r="O530" s="32">
        <v>38646</v>
      </c>
      <c r="P530" s="32">
        <v>38646</v>
      </c>
      <c r="Q530" s="37">
        <v>38626</v>
      </c>
      <c r="R530" s="33">
        <v>13.32</v>
      </c>
      <c r="S530" s="33">
        <v>12.85</v>
      </c>
      <c r="T530" s="33">
        <v>13.2365</v>
      </c>
      <c r="U530" s="34">
        <v>205300</v>
      </c>
      <c r="V530" s="33">
        <v>36</v>
      </c>
      <c r="W530" s="33">
        <v>20</v>
      </c>
    </row>
    <row r="531" spans="14:23" ht="12.75" outlineLevel="2">
      <c r="N531" s="29">
        <v>38646</v>
      </c>
      <c r="O531" s="29">
        <v>38647</v>
      </c>
      <c r="P531" s="29">
        <v>38649</v>
      </c>
      <c r="Q531" s="37">
        <v>38626</v>
      </c>
      <c r="R531" s="30">
        <v>12.825</v>
      </c>
      <c r="S531" s="30">
        <v>12.68</v>
      </c>
      <c r="T531" s="30">
        <v>12.7326</v>
      </c>
      <c r="U531" s="31">
        <v>283600</v>
      </c>
      <c r="V531" s="30">
        <v>41</v>
      </c>
      <c r="W531" s="30">
        <v>23</v>
      </c>
    </row>
    <row r="532" spans="14:23" ht="12.75" outlineLevel="2">
      <c r="N532" s="32">
        <v>38649</v>
      </c>
      <c r="O532" s="32">
        <v>38650</v>
      </c>
      <c r="P532" s="32">
        <v>38650</v>
      </c>
      <c r="Q532" s="37">
        <v>38626</v>
      </c>
      <c r="R532" s="33">
        <v>13.3</v>
      </c>
      <c r="S532" s="33">
        <v>12.75</v>
      </c>
      <c r="T532" s="33">
        <v>12.9492</v>
      </c>
      <c r="U532" s="34">
        <v>486100</v>
      </c>
      <c r="V532" s="33">
        <v>66</v>
      </c>
      <c r="W532" s="33">
        <v>22</v>
      </c>
    </row>
    <row r="533" spans="14:23" ht="12.75" outlineLevel="2">
      <c r="N533" s="29">
        <v>38650</v>
      </c>
      <c r="O533" s="29">
        <v>38651</v>
      </c>
      <c r="P533" s="29">
        <v>38651</v>
      </c>
      <c r="Q533" s="37">
        <v>38626</v>
      </c>
      <c r="R533" s="30">
        <v>14.09</v>
      </c>
      <c r="S533" s="30">
        <v>13.7</v>
      </c>
      <c r="T533" s="30">
        <v>13.8963</v>
      </c>
      <c r="U533" s="31">
        <v>405000</v>
      </c>
      <c r="V533" s="30">
        <v>57</v>
      </c>
      <c r="W533" s="30">
        <v>24</v>
      </c>
    </row>
    <row r="534" spans="14:23" ht="12.75" outlineLevel="1">
      <c r="N534" s="32">
        <v>38651</v>
      </c>
      <c r="O534" s="32">
        <v>38652</v>
      </c>
      <c r="P534" s="32">
        <v>38652</v>
      </c>
      <c r="Q534" s="37">
        <v>38626</v>
      </c>
      <c r="R534" s="33">
        <v>14.89</v>
      </c>
      <c r="S534" s="33">
        <v>14.41</v>
      </c>
      <c r="T534" s="33">
        <v>14.6834</v>
      </c>
      <c r="U534" s="34">
        <v>242000</v>
      </c>
      <c r="V534" s="33">
        <v>38</v>
      </c>
      <c r="W534" s="33">
        <v>24</v>
      </c>
    </row>
    <row r="535" spans="14:23" ht="12.75">
      <c r="N535" s="29">
        <v>38652</v>
      </c>
      <c r="O535" s="29">
        <v>38653</v>
      </c>
      <c r="P535" s="29">
        <v>38653</v>
      </c>
      <c r="Q535" s="37">
        <v>38626</v>
      </c>
      <c r="R535" s="30">
        <v>14.085</v>
      </c>
      <c r="S535" s="30">
        <v>13.8</v>
      </c>
      <c r="T535" s="30">
        <v>13.9066</v>
      </c>
      <c r="U535" s="31">
        <v>239700</v>
      </c>
      <c r="V535" s="30">
        <v>36</v>
      </c>
      <c r="W535" s="30">
        <v>21</v>
      </c>
    </row>
    <row r="536" spans="14:23" ht="12.75">
      <c r="N536" s="32">
        <v>38653</v>
      </c>
      <c r="O536" s="32">
        <v>38654</v>
      </c>
      <c r="P536" s="32">
        <v>38656</v>
      </c>
      <c r="Q536" s="37">
        <v>38626</v>
      </c>
      <c r="R536" s="33">
        <v>13.25</v>
      </c>
      <c r="S536" s="33">
        <v>13.005</v>
      </c>
      <c r="T536" s="33">
        <v>13.1039</v>
      </c>
      <c r="U536" s="34">
        <v>234100</v>
      </c>
      <c r="V536" s="33">
        <v>38</v>
      </c>
      <c r="W536" s="33">
        <v>24</v>
      </c>
    </row>
    <row r="537" spans="14:23" ht="18.75">
      <c r="N537" s="32"/>
      <c r="O537" s="32"/>
      <c r="P537" s="32"/>
      <c r="Q537" s="38" t="s">
        <v>71</v>
      </c>
      <c r="R537" s="33"/>
      <c r="S537" s="33"/>
      <c r="T537" s="33">
        <f>SUBTOTAL(1,T521:T536)</f>
        <v>13.50150625</v>
      </c>
      <c r="U537" s="34"/>
      <c r="V537" s="33"/>
      <c r="W537" s="33"/>
    </row>
    <row r="538" spans="14:23" ht="12.75">
      <c r="N538" s="29">
        <v>38656</v>
      </c>
      <c r="O538" s="29">
        <v>38657</v>
      </c>
      <c r="P538" s="29">
        <v>38657</v>
      </c>
      <c r="Q538" s="37">
        <v>38657</v>
      </c>
      <c r="R538" s="30">
        <v>12.6</v>
      </c>
      <c r="S538" s="30">
        <v>11.65</v>
      </c>
      <c r="T538" s="30">
        <v>12.1764</v>
      </c>
      <c r="U538" s="31">
        <v>413600</v>
      </c>
      <c r="V538" s="30">
        <v>60</v>
      </c>
      <c r="W538" s="30">
        <v>24</v>
      </c>
    </row>
    <row r="539" spans="14:23" ht="12.75">
      <c r="N539" s="32">
        <v>38657</v>
      </c>
      <c r="O539" s="32">
        <v>38658</v>
      </c>
      <c r="P539" s="32">
        <v>38658</v>
      </c>
      <c r="Q539" s="37">
        <v>38657</v>
      </c>
      <c r="R539" s="33">
        <v>11.4</v>
      </c>
      <c r="S539" s="33">
        <v>10.24</v>
      </c>
      <c r="T539" s="33">
        <v>10.7969</v>
      </c>
      <c r="U539" s="34">
        <v>430000</v>
      </c>
      <c r="V539" s="33">
        <v>56</v>
      </c>
      <c r="W539" s="33">
        <v>34</v>
      </c>
    </row>
    <row r="540" spans="14:23" ht="12.75">
      <c r="N540" s="29">
        <v>38658</v>
      </c>
      <c r="O540" s="29">
        <v>38659</v>
      </c>
      <c r="P540" s="29">
        <v>38659</v>
      </c>
      <c r="Q540" s="37">
        <v>38657</v>
      </c>
      <c r="R540" s="30">
        <v>10.94</v>
      </c>
      <c r="S540" s="30">
        <v>10.62</v>
      </c>
      <c r="T540" s="30">
        <v>10.8464</v>
      </c>
      <c r="U540" s="31">
        <v>394200</v>
      </c>
      <c r="V540" s="30">
        <v>43</v>
      </c>
      <c r="W540" s="30">
        <v>25</v>
      </c>
    </row>
    <row r="541" spans="14:23" ht="12.75">
      <c r="N541" s="32">
        <v>38659</v>
      </c>
      <c r="O541" s="32">
        <v>38660</v>
      </c>
      <c r="P541" s="32">
        <v>38660</v>
      </c>
      <c r="Q541" s="37">
        <v>38657</v>
      </c>
      <c r="R541" s="33">
        <v>11</v>
      </c>
      <c r="S541" s="33">
        <v>10.65</v>
      </c>
      <c r="T541" s="33">
        <v>10.7948</v>
      </c>
      <c r="U541" s="34">
        <v>395800</v>
      </c>
      <c r="V541" s="33">
        <v>60</v>
      </c>
      <c r="W541" s="33">
        <v>27</v>
      </c>
    </row>
    <row r="542" spans="14:23" ht="12.75">
      <c r="N542" s="29">
        <v>38660</v>
      </c>
      <c r="O542" s="29">
        <v>38661</v>
      </c>
      <c r="P542" s="29">
        <v>38663</v>
      </c>
      <c r="Q542" s="37">
        <v>38657</v>
      </c>
      <c r="R542" s="30">
        <v>9.9</v>
      </c>
      <c r="S542" s="30">
        <v>8.8</v>
      </c>
      <c r="T542" s="30">
        <v>9.6734</v>
      </c>
      <c r="U542" s="31">
        <v>327500</v>
      </c>
      <c r="V542" s="30">
        <v>42</v>
      </c>
      <c r="W542" s="30">
        <v>25</v>
      </c>
    </row>
    <row r="543" spans="14:23" ht="12.75">
      <c r="N543" s="32">
        <v>38663</v>
      </c>
      <c r="O543" s="32">
        <v>38664</v>
      </c>
      <c r="P543" s="32">
        <v>38664</v>
      </c>
      <c r="Q543" s="37">
        <v>38657</v>
      </c>
      <c r="R543" s="33">
        <v>9.5</v>
      </c>
      <c r="S543" s="33">
        <v>8.26</v>
      </c>
      <c r="T543" s="33">
        <v>8.7746</v>
      </c>
      <c r="U543" s="34">
        <v>521800</v>
      </c>
      <c r="V543" s="33">
        <v>78</v>
      </c>
      <c r="W543" s="33">
        <v>34</v>
      </c>
    </row>
    <row r="544" spans="14:23" ht="12.75">
      <c r="N544" s="29">
        <v>38664</v>
      </c>
      <c r="O544" s="29">
        <v>38665</v>
      </c>
      <c r="P544" s="29">
        <v>38665</v>
      </c>
      <c r="Q544" s="37">
        <v>38657</v>
      </c>
      <c r="R544" s="30">
        <v>10.1</v>
      </c>
      <c r="S544" s="30">
        <v>8.75</v>
      </c>
      <c r="T544" s="30">
        <v>9.1502</v>
      </c>
      <c r="U544" s="31">
        <v>567900</v>
      </c>
      <c r="V544" s="30">
        <v>82</v>
      </c>
      <c r="W544" s="30">
        <v>32</v>
      </c>
    </row>
    <row r="545" spans="14:23" ht="12.75">
      <c r="N545" s="32">
        <v>38665</v>
      </c>
      <c r="O545" s="32">
        <v>38666</v>
      </c>
      <c r="P545" s="32">
        <v>38666</v>
      </c>
      <c r="Q545" s="37">
        <v>38657</v>
      </c>
      <c r="R545" s="33">
        <v>9.54</v>
      </c>
      <c r="S545" s="33">
        <v>8.95</v>
      </c>
      <c r="T545" s="33">
        <v>9.311</v>
      </c>
      <c r="U545" s="34">
        <v>412800</v>
      </c>
      <c r="V545" s="33">
        <v>69</v>
      </c>
      <c r="W545" s="33">
        <v>33</v>
      </c>
    </row>
    <row r="546" spans="14:23" ht="12.75">
      <c r="N546" s="29">
        <v>38666</v>
      </c>
      <c r="O546" s="29">
        <v>38667</v>
      </c>
      <c r="P546" s="29">
        <v>38667</v>
      </c>
      <c r="Q546" s="37">
        <v>38657</v>
      </c>
      <c r="R546" s="30">
        <v>9.9</v>
      </c>
      <c r="S546" s="30">
        <v>9.1</v>
      </c>
      <c r="T546" s="30">
        <v>9.6604</v>
      </c>
      <c r="U546" s="31">
        <v>536000</v>
      </c>
      <c r="V546" s="30">
        <v>70</v>
      </c>
      <c r="W546" s="30">
        <v>30</v>
      </c>
    </row>
    <row r="547" spans="14:23" ht="12.75">
      <c r="N547" s="32">
        <v>38667</v>
      </c>
      <c r="O547" s="32">
        <v>38668</v>
      </c>
      <c r="P547" s="32">
        <v>38670</v>
      </c>
      <c r="Q547" s="37">
        <v>38657</v>
      </c>
      <c r="R547" s="33">
        <v>10</v>
      </c>
      <c r="S547" s="33">
        <v>8.7</v>
      </c>
      <c r="T547" s="33">
        <v>9.2035</v>
      </c>
      <c r="U547" s="34">
        <v>619400</v>
      </c>
      <c r="V547" s="33">
        <v>87</v>
      </c>
      <c r="W547" s="33">
        <v>34</v>
      </c>
    </row>
    <row r="548" spans="14:23" ht="12.75">
      <c r="N548" s="29">
        <v>38670</v>
      </c>
      <c r="O548" s="29">
        <v>38671</v>
      </c>
      <c r="P548" s="29">
        <v>38671</v>
      </c>
      <c r="Q548" s="37">
        <v>38657</v>
      </c>
      <c r="R548" s="30">
        <v>9.58</v>
      </c>
      <c r="S548" s="30">
        <v>8.6</v>
      </c>
      <c r="T548" s="30">
        <v>9.1493</v>
      </c>
      <c r="U548" s="31">
        <v>540500</v>
      </c>
      <c r="V548" s="30">
        <v>71</v>
      </c>
      <c r="W548" s="30">
        <v>29</v>
      </c>
    </row>
    <row r="549" spans="14:23" ht="12.75">
      <c r="N549" s="32">
        <v>38671</v>
      </c>
      <c r="O549" s="32">
        <v>38672</v>
      </c>
      <c r="P549" s="32">
        <v>38672</v>
      </c>
      <c r="Q549" s="37">
        <v>38657</v>
      </c>
      <c r="R549" s="33">
        <v>9.49</v>
      </c>
      <c r="S549" s="33">
        <v>9</v>
      </c>
      <c r="T549" s="33">
        <v>9.2054</v>
      </c>
      <c r="U549" s="34">
        <v>377800</v>
      </c>
      <c r="V549" s="33">
        <v>52</v>
      </c>
      <c r="W549" s="33">
        <v>26</v>
      </c>
    </row>
    <row r="550" spans="14:23" ht="12.75">
      <c r="N550" s="29">
        <v>38672</v>
      </c>
      <c r="O550" s="29">
        <v>38673</v>
      </c>
      <c r="P550" s="29">
        <v>38673</v>
      </c>
      <c r="Q550" s="37">
        <v>38657</v>
      </c>
      <c r="R550" s="30">
        <v>11.3</v>
      </c>
      <c r="S550" s="30">
        <v>10.4</v>
      </c>
      <c r="T550" s="30">
        <v>11.034</v>
      </c>
      <c r="U550" s="31">
        <v>543500</v>
      </c>
      <c r="V550" s="30">
        <v>61</v>
      </c>
      <c r="W550" s="30">
        <v>31</v>
      </c>
    </row>
    <row r="551" spans="14:23" ht="12.75">
      <c r="N551" s="32">
        <v>38673</v>
      </c>
      <c r="O551" s="32">
        <v>38674</v>
      </c>
      <c r="P551" s="32">
        <v>38674</v>
      </c>
      <c r="Q551" s="37">
        <v>38657</v>
      </c>
      <c r="R551" s="33">
        <v>12.15</v>
      </c>
      <c r="S551" s="33">
        <v>11.25</v>
      </c>
      <c r="T551" s="33">
        <v>11.9169</v>
      </c>
      <c r="U551" s="34">
        <v>435400</v>
      </c>
      <c r="V551" s="33">
        <v>58</v>
      </c>
      <c r="W551" s="33">
        <v>25</v>
      </c>
    </row>
    <row r="552" spans="14:23" ht="12.75">
      <c r="N552" s="29">
        <v>38674</v>
      </c>
      <c r="O552" s="29">
        <v>38675</v>
      </c>
      <c r="P552" s="29">
        <v>38677</v>
      </c>
      <c r="Q552" s="37">
        <v>38657</v>
      </c>
      <c r="R552" s="30">
        <v>10.35</v>
      </c>
      <c r="S552" s="30">
        <v>9.75</v>
      </c>
      <c r="T552" s="30">
        <v>10.0092</v>
      </c>
      <c r="U552" s="31">
        <v>390500</v>
      </c>
      <c r="V552" s="30">
        <v>55</v>
      </c>
      <c r="W552" s="30">
        <v>29</v>
      </c>
    </row>
    <row r="553" spans="14:23" ht="12.75">
      <c r="N553" s="32">
        <v>38677</v>
      </c>
      <c r="O553" s="32">
        <v>38678</v>
      </c>
      <c r="P553" s="32">
        <v>38678</v>
      </c>
      <c r="Q553" s="37">
        <v>38657</v>
      </c>
      <c r="R553" s="33">
        <v>10.9</v>
      </c>
      <c r="S553" s="33">
        <v>9.65</v>
      </c>
      <c r="T553" s="33">
        <v>10.4767</v>
      </c>
      <c r="U553" s="34">
        <v>537700</v>
      </c>
      <c r="V553" s="33">
        <v>71</v>
      </c>
      <c r="W553" s="33">
        <v>27</v>
      </c>
    </row>
    <row r="554" spans="14:23" ht="12.75">
      <c r="N554" s="29">
        <v>38678</v>
      </c>
      <c r="O554" s="29">
        <v>38679</v>
      </c>
      <c r="P554" s="29">
        <v>38679</v>
      </c>
      <c r="Q554" s="37">
        <v>38657</v>
      </c>
      <c r="R554" s="30">
        <v>11.35</v>
      </c>
      <c r="S554" s="30">
        <v>10.75</v>
      </c>
      <c r="T554" s="30">
        <v>11.156</v>
      </c>
      <c r="U554" s="31">
        <v>618400</v>
      </c>
      <c r="V554" s="30">
        <v>74</v>
      </c>
      <c r="W554" s="30">
        <v>30</v>
      </c>
    </row>
    <row r="555" spans="14:23" ht="12.75">
      <c r="N555" s="32">
        <v>38679</v>
      </c>
      <c r="O555" s="32">
        <v>38680</v>
      </c>
      <c r="P555" s="32">
        <v>38684</v>
      </c>
      <c r="Q555" s="37">
        <v>38657</v>
      </c>
      <c r="R555" s="33">
        <v>11.47</v>
      </c>
      <c r="S555" s="33">
        <v>10.705</v>
      </c>
      <c r="T555" s="33">
        <v>11.0189</v>
      </c>
      <c r="U555" s="34">
        <v>540300</v>
      </c>
      <c r="V555" s="33">
        <v>68</v>
      </c>
      <c r="W555" s="33">
        <v>24</v>
      </c>
    </row>
    <row r="556" spans="14:23" ht="12.75">
      <c r="N556" s="29">
        <v>38684</v>
      </c>
      <c r="O556" s="29">
        <v>38685</v>
      </c>
      <c r="P556" s="29">
        <v>38685</v>
      </c>
      <c r="Q556" s="37">
        <v>38657</v>
      </c>
      <c r="R556" s="30">
        <v>11.3</v>
      </c>
      <c r="S556" s="30">
        <v>10.75</v>
      </c>
      <c r="T556" s="30">
        <v>11.0169</v>
      </c>
      <c r="U556" s="31">
        <v>404400</v>
      </c>
      <c r="V556" s="30">
        <v>54</v>
      </c>
      <c r="W556" s="30">
        <v>23</v>
      </c>
    </row>
    <row r="557" spans="14:23" ht="12.75">
      <c r="N557" s="32">
        <v>38685</v>
      </c>
      <c r="O557" s="32">
        <v>38686</v>
      </c>
      <c r="P557" s="32">
        <v>38686</v>
      </c>
      <c r="Q557" s="37">
        <v>38657</v>
      </c>
      <c r="R557" s="33">
        <v>11.485</v>
      </c>
      <c r="S557" s="33">
        <v>11.03</v>
      </c>
      <c r="T557" s="33">
        <v>11.1706</v>
      </c>
      <c r="U557" s="34">
        <v>417200</v>
      </c>
      <c r="V557" s="33">
        <v>49</v>
      </c>
      <c r="W557" s="33">
        <v>24</v>
      </c>
    </row>
    <row r="558" spans="14:23" ht="18.75">
      <c r="N558" s="32"/>
      <c r="O558" s="32"/>
      <c r="P558" s="32"/>
      <c r="Q558" s="38" t="s">
        <v>72</v>
      </c>
      <c r="R558" s="33"/>
      <c r="S558" s="33"/>
      <c r="T558" s="33">
        <f>SUBTOTAL(1,T538:T557)</f>
        <v>10.327074999999999</v>
      </c>
      <c r="U558" s="34"/>
      <c r="V558" s="33"/>
      <c r="W558" s="33"/>
    </row>
    <row r="559" spans="14:23" ht="12.75">
      <c r="N559" s="29">
        <v>38686</v>
      </c>
      <c r="O559" s="29">
        <v>38687</v>
      </c>
      <c r="P559" s="29">
        <v>38687</v>
      </c>
      <c r="Q559" s="37">
        <v>38687</v>
      </c>
      <c r="R559" s="30">
        <v>11.87</v>
      </c>
      <c r="S559" s="30">
        <v>11.59</v>
      </c>
      <c r="T559" s="30">
        <v>11.7315</v>
      </c>
      <c r="U559" s="31">
        <v>361200</v>
      </c>
      <c r="V559" s="30">
        <v>47</v>
      </c>
      <c r="W559" s="30">
        <v>28</v>
      </c>
    </row>
    <row r="560" spans="14:23" ht="12.75">
      <c r="N560" s="32">
        <v>38687</v>
      </c>
      <c r="O560" s="32">
        <v>38688</v>
      </c>
      <c r="P560" s="32">
        <v>38688</v>
      </c>
      <c r="Q560" s="37">
        <v>38687</v>
      </c>
      <c r="R560" s="33">
        <v>12.7</v>
      </c>
      <c r="S560" s="33">
        <v>12.28</v>
      </c>
      <c r="T560" s="33">
        <v>12.582</v>
      </c>
      <c r="U560" s="34">
        <v>467500</v>
      </c>
      <c r="V560" s="33">
        <v>64</v>
      </c>
      <c r="W560" s="33">
        <v>24</v>
      </c>
    </row>
    <row r="561" spans="14:23" ht="12.75">
      <c r="N561" s="29">
        <v>38688</v>
      </c>
      <c r="O561" s="29">
        <v>38689</v>
      </c>
      <c r="P561" s="29">
        <v>38691</v>
      </c>
      <c r="Q561" s="37">
        <v>38687</v>
      </c>
      <c r="R561" s="30">
        <v>13.15</v>
      </c>
      <c r="S561" s="30">
        <v>12.62</v>
      </c>
      <c r="T561" s="30">
        <v>12.9537</v>
      </c>
      <c r="U561" s="31">
        <v>339300</v>
      </c>
      <c r="V561" s="30">
        <v>47</v>
      </c>
      <c r="W561" s="30">
        <v>26</v>
      </c>
    </row>
    <row r="562" spans="14:23" ht="12.75">
      <c r="N562" s="32">
        <v>38691</v>
      </c>
      <c r="O562" s="32">
        <v>38692</v>
      </c>
      <c r="P562" s="32">
        <v>38692</v>
      </c>
      <c r="Q562" s="37">
        <v>38687</v>
      </c>
      <c r="R562" s="33">
        <v>14.4</v>
      </c>
      <c r="S562" s="33">
        <v>14.11</v>
      </c>
      <c r="T562" s="33">
        <v>14.2746</v>
      </c>
      <c r="U562" s="34">
        <v>342700</v>
      </c>
      <c r="V562" s="33">
        <v>50</v>
      </c>
      <c r="W562" s="33">
        <v>28</v>
      </c>
    </row>
    <row r="563" spans="14:23" ht="12.75">
      <c r="N563" s="29">
        <v>38692</v>
      </c>
      <c r="O563" s="29">
        <v>38693</v>
      </c>
      <c r="P563" s="29">
        <v>38693</v>
      </c>
      <c r="Q563" s="37">
        <v>38687</v>
      </c>
      <c r="R563" s="30">
        <v>13.78</v>
      </c>
      <c r="S563" s="30">
        <v>13.35</v>
      </c>
      <c r="T563" s="30">
        <v>13.5725</v>
      </c>
      <c r="U563" s="31">
        <v>352900</v>
      </c>
      <c r="V563" s="30">
        <v>53</v>
      </c>
      <c r="W563" s="30">
        <v>26</v>
      </c>
    </row>
    <row r="564" spans="14:23" ht="12.75">
      <c r="N564" s="32">
        <v>38693</v>
      </c>
      <c r="O564" s="32">
        <v>38694</v>
      </c>
      <c r="P564" s="32">
        <v>38694</v>
      </c>
      <c r="Q564" s="37">
        <v>38687</v>
      </c>
      <c r="R564" s="33">
        <v>14.05</v>
      </c>
      <c r="S564" s="33">
        <v>13.8</v>
      </c>
      <c r="T564" s="33">
        <v>13.9475</v>
      </c>
      <c r="U564" s="34">
        <v>482800</v>
      </c>
      <c r="V564" s="33">
        <v>68</v>
      </c>
      <c r="W564" s="33">
        <v>26</v>
      </c>
    </row>
    <row r="565" spans="14:23" ht="12.75">
      <c r="N565" s="29">
        <v>38694</v>
      </c>
      <c r="O565" s="29">
        <v>38695</v>
      </c>
      <c r="P565" s="29">
        <v>38695</v>
      </c>
      <c r="Q565" s="37">
        <v>38687</v>
      </c>
      <c r="R565" s="30">
        <v>14.45</v>
      </c>
      <c r="S565" s="30">
        <v>14.13</v>
      </c>
      <c r="T565" s="30">
        <v>14.2565</v>
      </c>
      <c r="U565" s="31">
        <v>497800</v>
      </c>
      <c r="V565" s="30">
        <v>65</v>
      </c>
      <c r="W565" s="30">
        <v>27</v>
      </c>
    </row>
    <row r="566" spans="14:23" ht="12.75">
      <c r="N566" s="32">
        <v>38695</v>
      </c>
      <c r="O566" s="32">
        <v>38696</v>
      </c>
      <c r="P566" s="32">
        <v>38698</v>
      </c>
      <c r="Q566" s="37">
        <v>38687</v>
      </c>
      <c r="R566" s="33">
        <v>15.43</v>
      </c>
      <c r="S566" s="33">
        <v>14.78</v>
      </c>
      <c r="T566" s="33">
        <v>15.0226</v>
      </c>
      <c r="U566" s="34">
        <v>420400</v>
      </c>
      <c r="V566" s="33">
        <v>64</v>
      </c>
      <c r="W566" s="33">
        <v>25</v>
      </c>
    </row>
    <row r="567" spans="14:23" ht="18.75">
      <c r="N567" s="32"/>
      <c r="O567" s="32"/>
      <c r="P567" s="32"/>
      <c r="Q567" s="38" t="s">
        <v>73</v>
      </c>
      <c r="R567" s="33"/>
      <c r="S567" s="33"/>
      <c r="T567" s="33">
        <f>SUBTOTAL(1,T559:T566)</f>
        <v>13.5426125</v>
      </c>
      <c r="U567" s="34"/>
      <c r="V567" s="33"/>
      <c r="W567" s="33"/>
    </row>
    <row r="568" spans="14:23" ht="18.75">
      <c r="N568" s="32"/>
      <c r="O568" s="32"/>
      <c r="P568" s="32"/>
      <c r="Q568" s="38" t="s">
        <v>49</v>
      </c>
      <c r="R568" s="33"/>
      <c r="S568" s="33"/>
      <c r="T568" s="33">
        <f>SUBTOTAL(1,T68:T566)</f>
        <v>7.118075630252104</v>
      </c>
      <c r="U568" s="34"/>
      <c r="V568" s="33"/>
      <c r="W568" s="33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1"/>
    <pageSetUpPr fitToPage="1"/>
  </sheetPr>
  <dimension ref="A1:I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150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4293251.179883852</v>
      </c>
    </row>
    <row r="30" spans="1:2" ht="12.75">
      <c r="A30" s="60" t="s">
        <v>148</v>
      </c>
      <c r="B30" s="67">
        <f>((SUM('Disposition Month'!G72:G81))/10)*12</f>
        <v>4602361.475016946</v>
      </c>
    </row>
    <row r="31" ht="12.75">
      <c r="A31" s="60"/>
    </row>
    <row r="32" ht="12.75">
      <c r="A32" s="60"/>
    </row>
    <row r="33" spans="1:9" ht="12.75">
      <c r="A33" s="60"/>
      <c r="B33" s="67">
        <f>SUM(B5:B32)</f>
        <v>169854564.60204577</v>
      </c>
      <c r="I33" s="67">
        <f>((SUM('Disposition Month'!N75:N84))/9)*12</f>
        <v>0</v>
      </c>
    </row>
    <row r="35" spans="1:2" ht="12.75">
      <c r="A35" s="62" t="s">
        <v>92</v>
      </c>
      <c r="B35" s="63">
        <f>B30/B33</f>
        <v>0.027095895160662135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June 2008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42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151</v>
      </c>
    </row>
    <row r="3" ht="12.75">
      <c r="B3" s="84" t="s">
        <v>152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Month'!G119:G130)</f>
        <v>42398357.38254141</v>
      </c>
    </row>
    <row r="30" spans="1:2" ht="12.75">
      <c r="A30" s="60" t="s">
        <v>148</v>
      </c>
      <c r="B30" s="67">
        <f>((SUM('Disposition Month'!G131:G139))/9)*12</f>
        <v>42430839.78342183</v>
      </c>
    </row>
    <row r="31" ht="12.75">
      <c r="A31" s="60"/>
    </row>
    <row r="32" ht="12.75">
      <c r="A32" s="60"/>
    </row>
    <row r="33" spans="1:2" ht="12.75">
      <c r="A33" s="60"/>
      <c r="B33" s="67">
        <f>SUM(B5:B32)</f>
        <v>1596775570.6865094</v>
      </c>
    </row>
    <row r="35" spans="1:2" ht="12.75">
      <c r="A35" s="62" t="s">
        <v>92</v>
      </c>
      <c r="B35" s="63">
        <f>B30/B33</f>
        <v>0.026572826239556844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June 2008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2">
        <v>39142</v>
      </c>
      <c r="B5" s="6">
        <v>20634005.08</v>
      </c>
      <c r="C5" s="6">
        <v>27074698.33</v>
      </c>
      <c r="D5" s="82">
        <v>1370672.82</v>
      </c>
      <c r="E5" s="23">
        <f aca="true" t="shared" si="0" ref="E5:E13">SUM(B5:D5)</f>
        <v>49079376.23</v>
      </c>
    </row>
    <row r="6" spans="1:5" ht="12.75">
      <c r="A6" s="2">
        <v>39173</v>
      </c>
      <c r="B6" s="6">
        <v>21266508.6</v>
      </c>
      <c r="C6" s="6">
        <v>26763893.74</v>
      </c>
      <c r="D6" s="82">
        <v>1127990.63</v>
      </c>
      <c r="E6" s="23">
        <f t="shared" si="0"/>
        <v>49158392.970000006</v>
      </c>
    </row>
    <row r="7" spans="1:5" ht="12.75">
      <c r="A7" s="2">
        <v>39203</v>
      </c>
      <c r="B7" s="6">
        <v>22354797.27</v>
      </c>
      <c r="C7" s="6">
        <v>29364839.15</v>
      </c>
      <c r="D7" s="82">
        <v>1265472.33</v>
      </c>
      <c r="E7" s="23">
        <f t="shared" si="0"/>
        <v>52985108.75</v>
      </c>
    </row>
    <row r="8" spans="1:5" ht="12.75">
      <c r="A8" s="2">
        <v>39234</v>
      </c>
      <c r="B8" s="6">
        <v>22922253.93</v>
      </c>
      <c r="C8" s="6">
        <v>27602562.46</v>
      </c>
      <c r="D8" s="82">
        <v>1299897.79</v>
      </c>
      <c r="E8" s="23">
        <f t="shared" si="0"/>
        <v>51824714.18</v>
      </c>
    </row>
    <row r="9" spans="1:5" ht="12.75">
      <c r="A9" s="2">
        <v>39264</v>
      </c>
      <c r="B9" s="6">
        <v>25593977.87</v>
      </c>
      <c r="C9" s="6">
        <v>24739269.28</v>
      </c>
      <c r="D9" s="82">
        <v>1366573.59</v>
      </c>
      <c r="E9" s="23">
        <f t="shared" si="0"/>
        <v>51699820.74000001</v>
      </c>
    </row>
    <row r="10" spans="1:5" ht="12.75">
      <c r="A10" s="2">
        <v>39295</v>
      </c>
      <c r="B10" s="6">
        <v>24066191.16</v>
      </c>
      <c r="C10" s="6">
        <v>21982002.66</v>
      </c>
      <c r="D10" s="82">
        <v>1150470</v>
      </c>
      <c r="E10" s="23">
        <f t="shared" si="0"/>
        <v>47198663.82</v>
      </c>
    </row>
    <row r="11" spans="1:5" ht="12.75">
      <c r="A11" s="2">
        <v>39326</v>
      </c>
      <c r="B11" s="6">
        <v>25300488.52</v>
      </c>
      <c r="C11" s="6">
        <v>20366421.34</v>
      </c>
      <c r="D11" s="82">
        <v>1548976.04</v>
      </c>
      <c r="E11" s="23">
        <f t="shared" si="0"/>
        <v>47215885.9</v>
      </c>
    </row>
    <row r="12" spans="1:5" ht="12.75">
      <c r="A12" s="2">
        <v>39356</v>
      </c>
      <c r="B12" s="6">
        <v>28622716.83</v>
      </c>
      <c r="C12" s="6">
        <v>24445909.82</v>
      </c>
      <c r="D12" s="82">
        <v>1876181.19</v>
      </c>
      <c r="E12" s="23">
        <f t="shared" si="0"/>
        <v>54944807.839999996</v>
      </c>
    </row>
    <row r="13" spans="1:5" ht="12.75">
      <c r="A13" s="2">
        <v>39387</v>
      </c>
      <c r="B13" s="6">
        <v>30500449.65</v>
      </c>
      <c r="C13" s="6">
        <v>25967146.44</v>
      </c>
      <c r="D13" s="82">
        <v>2270180.86</v>
      </c>
      <c r="E13" s="23">
        <f t="shared" si="0"/>
        <v>58737776.95</v>
      </c>
    </row>
    <row r="14" spans="1:5" ht="12.75">
      <c r="A14" s="2">
        <v>39417</v>
      </c>
      <c r="B14" s="6">
        <v>31625734.63</v>
      </c>
      <c r="C14" s="6">
        <v>27618501.46</v>
      </c>
      <c r="D14" s="82">
        <v>2211758.13</v>
      </c>
      <c r="E14" s="23">
        <f>SUM(B14:D14)</f>
        <v>61455994.220000006</v>
      </c>
    </row>
    <row r="15" spans="1:5" ht="12.75">
      <c r="A15" s="2">
        <v>39448</v>
      </c>
      <c r="B15" s="6">
        <v>29881601.7</v>
      </c>
      <c r="C15" s="6">
        <v>28500130.52</v>
      </c>
      <c r="D15" s="82">
        <v>2256968.92</v>
      </c>
      <c r="E15" s="23">
        <f>SUM(B15:D15)</f>
        <v>60638701.14</v>
      </c>
    </row>
    <row r="16" spans="1:5" ht="12.75">
      <c r="A16" s="2">
        <v>39479</v>
      </c>
      <c r="B16" s="6">
        <v>29708644.87</v>
      </c>
      <c r="C16" s="6">
        <v>29430709.26</v>
      </c>
      <c r="D16" s="82">
        <v>1863727.31</v>
      </c>
      <c r="E16" s="23">
        <f>SUM(B16:D16)</f>
        <v>61003081.440000005</v>
      </c>
    </row>
    <row r="17" spans="1:5" ht="12.75">
      <c r="A17" s="2">
        <v>39508</v>
      </c>
      <c r="B17" s="6">
        <v>33196095.54</v>
      </c>
      <c r="C17" s="6">
        <v>35599877.15</v>
      </c>
      <c r="D17" s="82">
        <v>1438179.39</v>
      </c>
      <c r="E17" s="23">
        <f>SUM(B17:D17)</f>
        <v>70234152.08</v>
      </c>
    </row>
    <row r="18" spans="1:5" ht="12.75">
      <c r="A18" s="3" t="s">
        <v>9</v>
      </c>
      <c r="B18" s="42">
        <f>SUM(B5:B17)</f>
        <v>345673465.65000004</v>
      </c>
      <c r="C18" s="42">
        <f>SUM(C5:C17)</f>
        <v>349455961.60999995</v>
      </c>
      <c r="D18" s="42">
        <f>SUM(D5:D17)</f>
        <v>21047048.999999996</v>
      </c>
      <c r="E18" s="42">
        <f>SUM(E5:E17)</f>
        <v>716176476.2600001</v>
      </c>
    </row>
    <row r="20" spans="1:4" ht="12.75">
      <c r="A20" t="s">
        <v>92</v>
      </c>
      <c r="B20" s="43">
        <f>B18/$E$18</f>
        <v>0.4826652048880017</v>
      </c>
      <c r="C20" s="43">
        <f>C18/$E$18</f>
        <v>0.48794671871229367</v>
      </c>
      <c r="D20" s="43">
        <f>D18/$E$18</f>
        <v>0.02938807639970444</v>
      </c>
    </row>
    <row r="22" spans="2:4" ht="12.75">
      <c r="B22" s="20"/>
      <c r="C22" s="20"/>
      <c r="D22" s="20"/>
    </row>
    <row r="23" spans="2:4" ht="12.75">
      <c r="B23" s="20"/>
      <c r="C23" s="20"/>
      <c r="D23" s="20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June 2008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11"/>
    <pageSetUpPr fitToPage="1"/>
  </sheetPr>
  <dimension ref="A1:B56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230528.980532796</v>
      </c>
    </row>
    <row r="30" spans="1:2" ht="12.75">
      <c r="A30" s="1">
        <v>38749</v>
      </c>
      <c r="B30" s="45">
        <v>221227.341211289</v>
      </c>
    </row>
    <row r="31" spans="1:2" ht="12.75">
      <c r="A31" s="1">
        <v>38777</v>
      </c>
      <c r="B31" s="45">
        <v>249175.468398204</v>
      </c>
    </row>
    <row r="32" spans="1:2" ht="12.75">
      <c r="A32" s="1">
        <v>38808</v>
      </c>
      <c r="B32" s="45">
        <v>283258.937475087</v>
      </c>
    </row>
    <row r="33" spans="1:2" ht="12.75">
      <c r="A33" s="1">
        <v>38838</v>
      </c>
      <c r="B33" s="45">
        <v>275567.188418283</v>
      </c>
    </row>
    <row r="34" spans="1:2" ht="12.75">
      <c r="A34" s="1">
        <v>38869</v>
      </c>
      <c r="B34" s="45">
        <v>300524.397228808</v>
      </c>
    </row>
    <row r="35" spans="1:2" ht="12.75">
      <c r="A35" s="1">
        <v>38899</v>
      </c>
      <c r="B35" s="45">
        <v>316991.540586668</v>
      </c>
    </row>
    <row r="36" spans="1:2" ht="12.75">
      <c r="A36" s="1">
        <v>38930</v>
      </c>
      <c r="B36" s="45">
        <v>336050.000176823</v>
      </c>
    </row>
    <row r="37" spans="1:2" ht="12.75">
      <c r="A37" s="1">
        <v>38961</v>
      </c>
      <c r="B37" s="45">
        <v>309592.287249614</v>
      </c>
    </row>
    <row r="38" spans="1:2" ht="12.75">
      <c r="A38" s="1">
        <v>38991</v>
      </c>
      <c r="B38" s="45">
        <v>358986.523794453</v>
      </c>
    </row>
    <row r="39" spans="1:2" ht="12.75">
      <c r="A39" s="1">
        <v>39022</v>
      </c>
      <c r="B39" s="45">
        <v>348328.553017346</v>
      </c>
    </row>
    <row r="40" spans="1:2" ht="12.75">
      <c r="A40" s="1">
        <v>39052</v>
      </c>
      <c r="B40" s="45">
        <v>373264.502188188</v>
      </c>
    </row>
    <row r="41" spans="1:2" ht="12.75">
      <c r="A41" s="1">
        <v>39083</v>
      </c>
      <c r="B41" s="45">
        <v>369765.882383099</v>
      </c>
    </row>
    <row r="42" spans="1:2" ht="12.75">
      <c r="A42" s="1">
        <v>39114</v>
      </c>
      <c r="B42" s="45">
        <v>335040.099130956</v>
      </c>
    </row>
    <row r="43" spans="1:2" ht="12.75">
      <c r="A43" s="1">
        <v>39142</v>
      </c>
      <c r="B43" s="45">
        <v>381184.066984178</v>
      </c>
    </row>
    <row r="44" spans="1:2" ht="12.75">
      <c r="A44" s="1">
        <v>39173</v>
      </c>
      <c r="B44" s="45">
        <v>381628.518865076</v>
      </c>
    </row>
    <row r="45" spans="1:2" ht="12.75">
      <c r="A45" s="1">
        <v>39203</v>
      </c>
      <c r="B45" s="45">
        <v>395470.723656771</v>
      </c>
    </row>
    <row r="46" spans="1:2" ht="12.75">
      <c r="A46" s="1">
        <v>39234</v>
      </c>
      <c r="B46" s="45">
        <v>386948.48185068</v>
      </c>
    </row>
    <row r="47" spans="1:2" ht="12.75">
      <c r="A47" s="1">
        <v>39264</v>
      </c>
      <c r="B47" s="45">
        <v>384741.549986426</v>
      </c>
    </row>
    <row r="48" spans="1:2" ht="12.75">
      <c r="A48" s="1">
        <v>39295</v>
      </c>
      <c r="B48" s="45">
        <v>453464.779077739</v>
      </c>
    </row>
    <row r="49" spans="1:2" ht="12.75">
      <c r="A49" s="1">
        <v>39326</v>
      </c>
      <c r="B49" s="45">
        <v>370210.127646191</v>
      </c>
    </row>
    <row r="50" spans="1:2" ht="12.75">
      <c r="A50" s="1">
        <v>39356</v>
      </c>
      <c r="B50" s="45">
        <v>393706.933452714</v>
      </c>
    </row>
    <row r="51" spans="1:2" ht="12.75">
      <c r="A51" s="1">
        <v>39387</v>
      </c>
      <c r="B51" s="45">
        <v>381373.737432506</v>
      </c>
    </row>
    <row r="52" spans="1:2" ht="12.75">
      <c r="A52" s="1">
        <v>39417</v>
      </c>
      <c r="B52" s="45">
        <v>404136.730554524</v>
      </c>
    </row>
    <row r="53" spans="1:2" ht="12.75">
      <c r="A53" s="1">
        <v>39448</v>
      </c>
      <c r="B53" s="45">
        <v>359280.653337196</v>
      </c>
    </row>
    <row r="54" spans="1:2" ht="12.75">
      <c r="A54" s="1">
        <v>39479</v>
      </c>
      <c r="B54" s="45">
        <v>356343.79938976</v>
      </c>
    </row>
    <row r="55" spans="1:2" ht="12.75">
      <c r="A55" s="1">
        <v>39508</v>
      </c>
      <c r="B55" s="45">
        <v>378954.894949027</v>
      </c>
    </row>
    <row r="56" spans="1:2" ht="12.75">
      <c r="A56" s="1">
        <v>39539</v>
      </c>
      <c r="B56" s="45">
        <v>353088.023354705</v>
      </c>
    </row>
  </sheetData>
  <printOptions/>
  <pageMargins left="0.75" right="0.75" top="1" bottom="1" header="0.5" footer="0.5"/>
  <pageSetup fitToHeight="1" fitToWidth="1" horizontalDpi="1200" verticalDpi="1200" orientation="portrait" scale="92" r:id="rId1"/>
  <headerFooter alignWithMargins="0">
    <oddFooter>&amp;C11&amp;R&amp;"Arial,Italic"As of June 2008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1"/>
    <pageSetUpPr fitToPage="1"/>
  </sheetPr>
  <dimension ref="A1:D59"/>
  <sheetViews>
    <sheetView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3" ht="12.75">
      <c r="A57" s="9">
        <v>39600</v>
      </c>
      <c r="B57" s="73">
        <v>136.23</v>
      </c>
      <c r="C57" s="57" t="s">
        <v>158</v>
      </c>
    </row>
    <row r="58" ht="12.75">
      <c r="A58" s="9"/>
    </row>
    <row r="59" ht="12.75">
      <c r="A59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88" r:id="rId1"/>
  <headerFooter alignWithMargins="0">
    <oddFooter>&amp;C13&amp;R&amp;"Arial,Italic"As of June 19,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11"/>
    <pageSetUpPr fitToPage="1"/>
  </sheetPr>
  <dimension ref="A1:B5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2889213.07584432</v>
      </c>
    </row>
    <row r="30" spans="1:2" ht="12.75">
      <c r="A30" s="1">
        <v>38749</v>
      </c>
      <c r="B30" s="45">
        <v>2889902.18588514</v>
      </c>
    </row>
    <row r="31" spans="1:2" ht="12.75">
      <c r="A31" s="1">
        <v>38777</v>
      </c>
      <c r="B31" s="45">
        <v>3192790.65679155</v>
      </c>
    </row>
    <row r="32" spans="1:2" ht="12.75">
      <c r="A32" s="1">
        <v>38808</v>
      </c>
      <c r="B32" s="45">
        <v>3180003.03426804</v>
      </c>
    </row>
    <row r="33" spans="1:2" ht="12.75">
      <c r="A33" s="1">
        <v>38838</v>
      </c>
      <c r="B33" s="45">
        <v>3440576.68368997</v>
      </c>
    </row>
    <row r="34" spans="1:2" ht="12.75">
      <c r="A34" s="1">
        <v>38869</v>
      </c>
      <c r="B34" s="45">
        <v>3673439.36415059</v>
      </c>
    </row>
    <row r="35" spans="1:2" ht="12.75">
      <c r="A35" s="1">
        <v>38899</v>
      </c>
      <c r="B35" s="45">
        <v>3681972.91907749</v>
      </c>
    </row>
    <row r="36" spans="1:2" ht="12.75">
      <c r="A36" s="1">
        <v>38930</v>
      </c>
      <c r="B36" s="45">
        <v>3609659.7715933</v>
      </c>
    </row>
    <row r="37" spans="1:2" ht="12.75">
      <c r="A37" s="1">
        <v>38961</v>
      </c>
      <c r="B37" s="45">
        <v>3539715.89089145</v>
      </c>
    </row>
    <row r="38" spans="1:2" ht="12.75">
      <c r="A38" s="1">
        <v>38991</v>
      </c>
      <c r="B38" s="45">
        <v>3571278.30357918</v>
      </c>
    </row>
    <row r="39" spans="1:2" ht="12.75">
      <c r="A39" s="1">
        <v>39022</v>
      </c>
      <c r="B39" s="45">
        <v>3394351.94935317</v>
      </c>
    </row>
    <row r="40" spans="1:2" ht="12.75">
      <c r="A40" s="1">
        <v>39052</v>
      </c>
      <c r="B40" s="45">
        <v>3463916.35623848</v>
      </c>
    </row>
    <row r="41" spans="1:2" ht="12.75">
      <c r="A41" s="1">
        <v>39083</v>
      </c>
      <c r="B41" s="45">
        <v>3344791.24399811</v>
      </c>
    </row>
    <row r="42" spans="1:2" ht="12.75">
      <c r="A42" s="1">
        <v>39114</v>
      </c>
      <c r="B42" s="45">
        <v>3145261.7365435</v>
      </c>
    </row>
    <row r="43" spans="1:2" ht="12.75">
      <c r="A43" s="1">
        <v>39142</v>
      </c>
      <c r="B43" s="45">
        <v>3659492.17261763</v>
      </c>
    </row>
    <row r="44" spans="1:2" ht="12.75">
      <c r="A44" s="1">
        <v>39173</v>
      </c>
      <c r="B44" s="45">
        <v>3468407.97921185</v>
      </c>
    </row>
    <row r="45" spans="1:2" ht="12.75">
      <c r="A45" s="1">
        <v>39203</v>
      </c>
      <c r="B45" s="45">
        <v>3778497.16640517</v>
      </c>
    </row>
    <row r="46" spans="1:2" ht="12.75">
      <c r="A46" s="1">
        <v>39234</v>
      </c>
      <c r="B46" s="45">
        <v>3713236.12972498</v>
      </c>
    </row>
    <row r="47" spans="1:2" ht="12.75">
      <c r="A47" s="1">
        <v>39264</v>
      </c>
      <c r="B47" s="45">
        <v>3717846.99351145</v>
      </c>
    </row>
    <row r="48" spans="1:2" ht="12.75">
      <c r="A48" s="1">
        <v>39295</v>
      </c>
      <c r="B48" s="45">
        <v>3403235.71469738</v>
      </c>
    </row>
    <row r="49" spans="1:2" ht="12.75">
      <c r="A49" s="1">
        <v>39326</v>
      </c>
      <c r="B49" s="45">
        <v>3390850.04180655</v>
      </c>
    </row>
    <row r="50" spans="1:2" ht="12.75">
      <c r="A50" s="1">
        <v>39356</v>
      </c>
      <c r="B50" s="45">
        <v>3566977.1193979</v>
      </c>
    </row>
    <row r="51" spans="1:2" ht="12.75">
      <c r="A51" s="1">
        <v>39387</v>
      </c>
      <c r="B51" s="45">
        <v>3376687.89308006</v>
      </c>
    </row>
    <row r="52" spans="1:2" ht="12.75">
      <c r="A52" s="1">
        <v>39417</v>
      </c>
      <c r="B52" s="45">
        <v>3682151.70519643</v>
      </c>
    </row>
    <row r="53" spans="1:2" ht="12.75">
      <c r="A53" s="1">
        <v>39448</v>
      </c>
      <c r="B53" s="45">
        <v>3613241.75171903</v>
      </c>
    </row>
    <row r="54" spans="1:2" ht="12.75">
      <c r="A54" s="1">
        <v>39479</v>
      </c>
      <c r="B54" s="45">
        <v>3373938.64020629</v>
      </c>
    </row>
    <row r="55" spans="1:2" ht="12.75">
      <c r="A55" s="1">
        <v>39508</v>
      </c>
      <c r="B55" s="45">
        <v>3698199.97795129</v>
      </c>
    </row>
  </sheetData>
  <printOptions/>
  <pageMargins left="0.75" right="0.75" top="1" bottom="1" header="0.5" footer="0.5"/>
  <pageSetup fitToHeight="1" fitToWidth="1" horizontalDpi="1200" verticalDpi="1200" orientation="portrait" scale="94" r:id="rId1"/>
  <headerFooter alignWithMargins="0">
    <oddFooter>&amp;C16&amp;R&amp;"Arial,Italic"As of June 2008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11"/>
    <pageSetUpPr fitToPage="1"/>
  </sheetPr>
  <dimension ref="A1:C59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3" ht="12.75">
      <c r="A57" s="9">
        <v>39600</v>
      </c>
      <c r="B57" s="74">
        <v>12.56</v>
      </c>
      <c r="C57" s="57" t="s">
        <v>158</v>
      </c>
    </row>
    <row r="58" ht="12.75">
      <c r="C58" s="57"/>
    </row>
    <row r="59" ht="12.75">
      <c r="A59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88" r:id="rId1"/>
  <headerFooter alignWithMargins="0">
    <oddFooter>&amp;C18&amp;R&amp;"Arial,Italic"As of June 19,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11"/>
    <pageSetUpPr fitToPage="1"/>
  </sheetPr>
  <dimension ref="A1:J6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2.75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2.75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2.75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2.75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2.75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2.75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2.75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2.75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2.75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2.75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2.75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3" ht="12.75">
      <c r="A61" s="1"/>
      <c r="C61" s="16"/>
    </row>
    <row r="62" spans="1:9" ht="12.75">
      <c r="A62" s="64" t="s">
        <v>103</v>
      </c>
      <c r="I62" s="23"/>
    </row>
    <row r="63" ht="12.75">
      <c r="A63" s="27" t="s">
        <v>100</v>
      </c>
    </row>
    <row r="64" ht="12.75">
      <c r="A64" s="65" t="s">
        <v>101</v>
      </c>
    </row>
    <row r="65" ht="12.75">
      <c r="A65" s="65" t="s">
        <v>102</v>
      </c>
    </row>
    <row r="66" ht="12.75">
      <c r="A66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8" r:id="rId1"/>
  <headerFooter alignWithMargins="0">
    <oddFooter>&amp;C20&amp;R&amp;"Arial,Italic"As of June 11, 2008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2008-06-19T19:36:37Z</cp:lastPrinted>
  <dcterms:created xsi:type="dcterms:W3CDTF">2005-12-05T21:32:12Z</dcterms:created>
  <dcterms:modified xsi:type="dcterms:W3CDTF">2008-07-07T19:44:45Z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-1114779041</vt:i4>
  </property>
  <property fmtid="{D5CDD505-2E9C-101B-9397-08002B2CF9AE}" pid="3" name="_EmailSubject">
    <vt:lpwstr>Mineral Revenue and Production Report</vt:lpwstr>
  </property>
  <property fmtid="{D5CDD505-2E9C-101B-9397-08002B2CF9AE}" pid="4" name="_AuthorEmail">
    <vt:lpwstr>Mary.Vince@LA.GOV</vt:lpwstr>
  </property>
  <property fmtid="{D5CDD505-2E9C-101B-9397-08002B2CF9AE}" pid="5" name="_AuthorEmailDisplayName">
    <vt:lpwstr>Mary Kay Vince</vt:lpwstr>
  </property>
  <property fmtid="{D5CDD505-2E9C-101B-9397-08002B2CF9AE}" pid="6" name="_PreviousAdHocReviewCycleID">
    <vt:i4>674381848</vt:i4>
  </property>
</Properties>
</file>