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-15" windowWidth="12495" windowHeight="12990" firstSheet="16" activeTab="21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Table'!$A$1:$G$50</definedName>
    <definedName name="_xlnm.Print_Area" localSheetId="3">'Historical Oil Production'!$A$1:$B$47</definedName>
    <definedName name="_xlnm.Print_Area" localSheetId="15">'Lease Sale Table'!$A$1:$S$122</definedName>
    <definedName name="_xlnm.Print_Area" localSheetId="20">'Lease Sale Table 2'!$A$1:$I$159</definedName>
    <definedName name="_xlnm.Print_Area" localSheetId="17">'Leased Acres Table'!$A$1:$E$87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S73" i="35" l="1"/>
  <c r="O73" i="35"/>
  <c r="S72" i="35"/>
  <c r="O72" i="35"/>
  <c r="S71" i="35"/>
  <c r="O71" i="35"/>
  <c r="B38" i="58" l="1"/>
  <c r="B38" i="57"/>
  <c r="E41" i="37" l="1"/>
  <c r="D41" i="37"/>
  <c r="C41" i="37"/>
  <c r="B41" i="37"/>
  <c r="I157" i="9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369" i="1"/>
  <c r="G488" i="1"/>
  <c r="Z352" i="1"/>
  <c r="Z215" i="1"/>
  <c r="Z198" i="1"/>
  <c r="Z59" i="1"/>
  <c r="Z42" i="1"/>
  <c r="B37" i="58" l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B37" i="57" l="1"/>
  <c r="F40" i="37"/>
  <c r="G40" i="37" s="1"/>
  <c r="I147" i="9" l="1"/>
  <c r="I146" i="9"/>
  <c r="I145" i="9"/>
  <c r="E147" i="9"/>
  <c r="E146" i="9"/>
  <c r="E145" i="9"/>
  <c r="D488" i="1" l="1"/>
  <c r="G180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68" i="1" l="1"/>
  <c r="Z351" i="1"/>
  <c r="Z214" i="1"/>
  <c r="Z197" i="1"/>
  <c r="D334" i="1"/>
  <c r="Z58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B36" i="58" l="1"/>
  <c r="B36" i="57"/>
  <c r="I137" i="9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67" i="1"/>
  <c r="Z350" i="1"/>
  <c r="Z213" i="1"/>
  <c r="G334" i="1"/>
  <c r="Z196" i="1"/>
  <c r="Z40" i="1"/>
  <c r="Z57" i="1"/>
  <c r="I127" i="9" l="1"/>
  <c r="I126" i="9"/>
  <c r="I125" i="9"/>
  <c r="E127" i="9"/>
  <c r="E126" i="9"/>
  <c r="E125" i="9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B35" i="57" l="1"/>
  <c r="I120" i="9"/>
  <c r="I119" i="9"/>
  <c r="I118" i="9"/>
  <c r="E120" i="9"/>
  <c r="E119" i="9"/>
  <c r="E118" i="9"/>
  <c r="Z349" i="1"/>
  <c r="Z366" i="1"/>
  <c r="Z212" i="1"/>
  <c r="Z195" i="1"/>
  <c r="Z56" i="1"/>
  <c r="Z39" i="1"/>
  <c r="U39" i="50" l="1"/>
  <c r="U40" i="50"/>
  <c r="I115" i="9" l="1"/>
  <c r="I116" i="9"/>
  <c r="I117" i="9"/>
  <c r="E117" i="9"/>
  <c r="E116" i="9"/>
  <c r="E115" i="9"/>
  <c r="D180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65" i="1"/>
  <c r="Z348" i="1"/>
  <c r="Z211" i="1"/>
  <c r="Z194" i="1"/>
  <c r="Z55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64" i="1"/>
  <c r="Z347" i="1"/>
  <c r="Z210" i="1"/>
  <c r="Z193" i="1"/>
  <c r="Z54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3" i="1"/>
  <c r="Z36" i="1"/>
  <c r="Z363" i="1"/>
  <c r="Z346" i="1"/>
  <c r="Z209" i="1"/>
  <c r="Z192" i="1"/>
  <c r="B19" i="1"/>
  <c r="C19" i="1"/>
  <c r="D19" i="1"/>
  <c r="Z30" i="1"/>
  <c r="Z31" i="1"/>
  <c r="Z32" i="1"/>
  <c r="Z33" i="1"/>
  <c r="Z34" i="1"/>
  <c r="Z35" i="1"/>
  <c r="Z47" i="1"/>
  <c r="G181" i="1" s="1"/>
  <c r="Z48" i="1"/>
  <c r="Z49" i="1"/>
  <c r="Z50" i="1"/>
  <c r="Z51" i="1"/>
  <c r="Z52" i="1"/>
  <c r="Z186" i="1"/>
  <c r="Z187" i="1"/>
  <c r="Z188" i="1"/>
  <c r="Z189" i="1"/>
  <c r="Z190" i="1"/>
  <c r="Z191" i="1"/>
  <c r="Z203" i="1"/>
  <c r="G335" i="1" s="1"/>
  <c r="Z204" i="1"/>
  <c r="Z205" i="1"/>
  <c r="Z206" i="1"/>
  <c r="Z207" i="1"/>
  <c r="Z208" i="1"/>
  <c r="Z340" i="1"/>
  <c r="Z341" i="1"/>
  <c r="Z342" i="1"/>
  <c r="Z343" i="1"/>
  <c r="Z344" i="1"/>
  <c r="Z345" i="1"/>
  <c r="Z357" i="1"/>
  <c r="Z358" i="1"/>
  <c r="Z359" i="1"/>
  <c r="Z360" i="1"/>
  <c r="Z361" i="1"/>
  <c r="Z362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72" i="9"/>
  <c r="H172" i="9"/>
  <c r="K172" i="9"/>
  <c r="L172" i="9"/>
  <c r="M172" i="9"/>
  <c r="B173" i="9"/>
  <c r="C173" i="9"/>
  <c r="C187" i="9"/>
  <c r="G188" i="9"/>
  <c r="H188" i="9"/>
  <c r="K188" i="9"/>
  <c r="L188" i="9"/>
  <c r="M188" i="9"/>
  <c r="B189" i="9"/>
  <c r="C189" i="9"/>
  <c r="B190" i="9"/>
  <c r="C190" i="9"/>
  <c r="D190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40" i="58" s="1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3" i="37"/>
  <c r="C43" i="37"/>
  <c r="D43" i="37"/>
  <c r="E43" i="37"/>
  <c r="F43" i="37"/>
  <c r="G489" i="1" l="1"/>
  <c r="D489" i="1"/>
  <c r="D335" i="1"/>
  <c r="D181" i="1"/>
  <c r="E19" i="35"/>
  <c r="C45" i="37"/>
  <c r="B42" i="58"/>
  <c r="B45" i="37"/>
  <c r="D45" i="37"/>
  <c r="E18" i="29"/>
  <c r="C20" i="29" s="1"/>
  <c r="B40" i="57"/>
  <c r="B42" i="57" s="1"/>
  <c r="B20" i="29" l="1"/>
  <c r="D20" i="29"/>
</calcChain>
</file>

<file path=xl/sharedStrings.xml><?xml version="1.0" encoding="utf-8"?>
<sst xmlns="http://schemas.openxmlformats.org/spreadsheetml/2006/main" count="355" uniqueCount="127">
  <si>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</si>
  <si>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</si>
  <si>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</si>
  <si>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</si>
  <si>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</si>
  <si>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</si>
  <si>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</si>
  <si>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</si>
  <si>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</si>
  <si>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</si>
  <si>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</si>
  <si>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</si>
  <si>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</si>
  <si>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</si>
  <si>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</si>
  <si>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</si>
  <si>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</si>
  <si>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</si>
  <si>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</si>
  <si>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</si>
  <si>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</si>
  <si>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</si>
  <si>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</si>
  <si>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</si>
  <si>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</si>
  <si>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</si>
  <si>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</si>
  <si>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</si>
  <si>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</si>
  <si>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</si>
  <si>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</si>
  <si>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</si>
  <si>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</si>
  <si>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</si>
  <si>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</si>
  <si>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</si>
  <si>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</si>
  <si>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</si>
  <si>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</si>
  <si>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</si>
  <si>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</si>
  <si>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</si>
  <si>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</si>
  <si>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</si>
  <si>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</si>
  <si>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</si>
  <si>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</si>
  <si>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</si>
  <si>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</si>
  <si>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</si>
  <si>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</si>
  <si>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</si>
  <si>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</si>
  <si>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</si>
  <si>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</si>
  <si>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</si>
  <si>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</si>
  <si>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</si>
  <si>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</si>
  <si>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</si>
  <si>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</si>
  <si>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</si>
  <si>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</si>
  <si>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</si>
  <si>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</si>
  <si>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</si>
  <si>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</si>
  <si>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</si>
  <si>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</si>
  <si>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</si>
  <si>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</si>
  <si>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</si>
  <si>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</si>
  <si>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</si>
  <si>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</si>
  <si>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</si>
  <si>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</si>
  <si>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</si>
  <si>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</si>
  <si>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</si>
  <si>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</si>
  <si>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</si>
  <si>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</si>
  <si>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</si>
  <si>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</si>
  <si>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</si>
  <si>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</si>
  <si>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</si>
  <si>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</si>
  <si>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</si>
  <si>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</si>
  <si>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</si>
  <si>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</si>
  <si>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</si>
  <si>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</si>
  <si>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</si>
  <si>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</si>
  <si>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</si>
  <si>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</si>
  <si>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</si>
  <si>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</si>
  <si>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</si>
  <si>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</si>
  <si>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</si>
  <si>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</si>
  <si>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</si>
  <si>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</si>
  <si>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</si>
  <si>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</si>
  <si>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</si>
  <si>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</si>
  <si>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</si>
  <si>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</si>
  <si>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</si>
  <si>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</si>
  <si>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</si>
  <si>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</si>
  <si>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</si>
  <si>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</si>
  <si>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</si>
  <si>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</si>
  <si>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</si>
  <si>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For Calendar Years 2006, 2007, 2008, 2009, 2010, 2011, 2012, 2013,  2014 and 2015</t>
  </si>
  <si>
    <t>FY 15-16 Projected</t>
  </si>
  <si>
    <t>For Calendar Years 2006, 2007, 2008, 2009, 2010, 2011, 2012, 2013, 2014,  2015 and 2016</t>
  </si>
  <si>
    <t>FY 16-17 projected</t>
  </si>
  <si>
    <t>FY 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</si>
</sst>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Table'!$C$5:$C$41</c:f>
              <c:numCache>
                <c:formatCode>"$"#,##0</c:formatCode>
                <c:ptCount val="37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178138194.60000002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Table'!$D$5:$D$41</c:f>
              <c:numCache>
                <c:formatCode>"$"#,##0</c:formatCode>
                <c:ptCount val="37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7051810.4399999995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Table'!$E$5:$E$41</c:f>
              <c:numCache>
                <c:formatCode>"$"#,##0</c:formatCode>
                <c:ptCount val="37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2298144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3088"/>
        <c:axId val="41594880"/>
      </c:barChart>
      <c:catAx>
        <c:axId val="415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9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9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Production'!$A$5:$A$38</c:f>
              <c:strCache>
                <c:ptCount val="34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 Projected</c:v>
                </c:pt>
              </c:strCache>
            </c:strRef>
          </c:cat>
          <c:val>
            <c:numRef>
              <c:f>'Historical Oil Production'!$B$5:$B$38</c:f>
              <c:numCache>
                <c:formatCode>#,##0</c:formatCode>
                <c:ptCount val="34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3897026.3133326336</c:v>
                </c:pt>
                <c:pt idx="31">
                  <c:v>3884324.32144851</c:v>
                </c:pt>
                <c:pt idx="32">
                  <c:v>3685089.9476635866</c:v>
                </c:pt>
                <c:pt idx="33">
                  <c:v>2201964.0753161288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03040"/>
        <c:axId val="46504576"/>
      </c:barChart>
      <c:catAx>
        <c:axId val="465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0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0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Production'!$A$5:$A$38</c:f>
              <c:strCache>
                <c:ptCount val="34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Projected</c:v>
                </c:pt>
              </c:strCache>
            </c:strRef>
          </c:cat>
          <c:val>
            <c:numRef>
              <c:f>'Historical Gas Production'!$B$5:$B$38</c:f>
              <c:numCache>
                <c:formatCode>#,##0</c:formatCode>
                <c:ptCount val="34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45245731.493717082</c:v>
                </c:pt>
                <c:pt idx="31">
                  <c:v>40884045.417196013</c:v>
                </c:pt>
                <c:pt idx="32">
                  <c:v>37892780.380245723</c:v>
                </c:pt>
                <c:pt idx="33">
                  <c:v>31473512.74108652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2240"/>
        <c:axId val="46843776"/>
      </c:barChart>
      <c:catAx>
        <c:axId val="468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4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4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42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14421594.060000001</c:v>
                </c:pt>
                <c:pt idx="1">
                  <c:v>15734116.949999999</c:v>
                </c:pt>
                <c:pt idx="2">
                  <c:v>15456004.689999999</c:v>
                </c:pt>
                <c:pt idx="3">
                  <c:v>13105915.85</c:v>
                </c:pt>
                <c:pt idx="4">
                  <c:v>11011518.6</c:v>
                </c:pt>
                <c:pt idx="5">
                  <c:v>10719674.74</c:v>
                </c:pt>
                <c:pt idx="6">
                  <c:v>10981211.4</c:v>
                </c:pt>
                <c:pt idx="7">
                  <c:v>9195266.2699999996</c:v>
                </c:pt>
                <c:pt idx="8">
                  <c:v>8029864.7400000002</c:v>
                </c:pt>
                <c:pt idx="9">
                  <c:v>5986076.1699999999</c:v>
                </c:pt>
                <c:pt idx="10">
                  <c:v>5742492.4100000001</c:v>
                </c:pt>
                <c:pt idx="11">
                  <c:v>7774818.46</c:v>
                </c:pt>
                <c:pt idx="12">
                  <c:v>8659150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7085860.7000000002</c:v>
                </c:pt>
                <c:pt idx="1">
                  <c:v>8098972.25</c:v>
                </c:pt>
                <c:pt idx="2">
                  <c:v>7929441.96</c:v>
                </c:pt>
                <c:pt idx="3">
                  <c:v>7934996.8600000003</c:v>
                </c:pt>
                <c:pt idx="4">
                  <c:v>7652632.25</c:v>
                </c:pt>
                <c:pt idx="5">
                  <c:v>6508012.5800000001</c:v>
                </c:pt>
                <c:pt idx="6">
                  <c:v>6061566.8899999997</c:v>
                </c:pt>
                <c:pt idx="7">
                  <c:v>4685917.03</c:v>
                </c:pt>
                <c:pt idx="8">
                  <c:v>4449150.45</c:v>
                </c:pt>
                <c:pt idx="9">
                  <c:v>5244595.3499999996</c:v>
                </c:pt>
                <c:pt idx="10">
                  <c:v>4140966.43</c:v>
                </c:pt>
                <c:pt idx="11">
                  <c:v>3607093.84</c:v>
                </c:pt>
                <c:pt idx="12">
                  <c:v>3929455.18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760168.42</c:v>
                </c:pt>
                <c:pt idx="1">
                  <c:v>788263.2</c:v>
                </c:pt>
                <c:pt idx="2">
                  <c:v>691008.78</c:v>
                </c:pt>
                <c:pt idx="3">
                  <c:v>653222.42000000004</c:v>
                </c:pt>
                <c:pt idx="4">
                  <c:v>499773.46</c:v>
                </c:pt>
                <c:pt idx="5">
                  <c:v>564592.24</c:v>
                </c:pt>
                <c:pt idx="6">
                  <c:v>586713.39</c:v>
                </c:pt>
                <c:pt idx="7">
                  <c:v>595345.43000000005</c:v>
                </c:pt>
                <c:pt idx="8">
                  <c:v>536980.44999999995</c:v>
                </c:pt>
                <c:pt idx="9">
                  <c:v>421440.51</c:v>
                </c:pt>
                <c:pt idx="10">
                  <c:v>408551.23</c:v>
                </c:pt>
                <c:pt idx="11">
                  <c:v>586034.31000000006</c:v>
                </c:pt>
                <c:pt idx="12">
                  <c:v>529896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87904"/>
        <c:axId val="46604672"/>
      </c:barChart>
      <c:dateAx>
        <c:axId val="46987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046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60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8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34532926.399999999</c:v>
                </c:pt>
                <c:pt idx="1">
                  <c:v>30660040.309999999</c:v>
                </c:pt>
                <c:pt idx="2">
                  <c:v>33825263.57</c:v>
                </c:pt>
                <c:pt idx="3">
                  <c:v>32210558.489999998</c:v>
                </c:pt>
                <c:pt idx="4">
                  <c:v>32706554.350000001</c:v>
                </c:pt>
                <c:pt idx="5">
                  <c:v>30918975.77</c:v>
                </c:pt>
                <c:pt idx="6">
                  <c:v>34099756.450000003</c:v>
                </c:pt>
                <c:pt idx="7">
                  <c:v>34917851.770000003</c:v>
                </c:pt>
                <c:pt idx="8">
                  <c:v>33181624.780000001</c:v>
                </c:pt>
                <c:pt idx="9">
                  <c:v>29195834.719999999</c:v>
                </c:pt>
                <c:pt idx="10">
                  <c:v>26726500.640000001</c:v>
                </c:pt>
                <c:pt idx="11">
                  <c:v>29360215.710000001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26682921.539999999</c:v>
                </c:pt>
                <c:pt idx="1">
                  <c:v>25906636.359999999</c:v>
                </c:pt>
                <c:pt idx="2">
                  <c:v>30871041.120000001</c:v>
                </c:pt>
                <c:pt idx="3">
                  <c:v>28196005.359999999</c:v>
                </c:pt>
                <c:pt idx="4">
                  <c:v>30270790.399999999</c:v>
                </c:pt>
                <c:pt idx="5">
                  <c:v>30521905.66</c:v>
                </c:pt>
                <c:pt idx="6">
                  <c:v>29697793.510000002</c:v>
                </c:pt>
                <c:pt idx="7">
                  <c:v>28173441.690000001</c:v>
                </c:pt>
                <c:pt idx="8">
                  <c:v>26802736.93</c:v>
                </c:pt>
                <c:pt idx="9">
                  <c:v>24323488.530000001</c:v>
                </c:pt>
                <c:pt idx="10">
                  <c:v>20707145</c:v>
                </c:pt>
                <c:pt idx="11">
                  <c:v>17098169.190000001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12983824.869999999</c:v>
                </c:pt>
                <c:pt idx="1">
                  <c:v>12517260.74</c:v>
                </c:pt>
                <c:pt idx="2">
                  <c:v>12795973.550000001</c:v>
                </c:pt>
                <c:pt idx="3">
                  <c:v>14421594.060000001</c:v>
                </c:pt>
                <c:pt idx="4">
                  <c:v>15734116.949999999</c:v>
                </c:pt>
                <c:pt idx="5">
                  <c:v>15456004.689999999</c:v>
                </c:pt>
                <c:pt idx="6">
                  <c:v>13105915.85</c:v>
                </c:pt>
                <c:pt idx="7">
                  <c:v>11011518.6</c:v>
                </c:pt>
                <c:pt idx="8">
                  <c:v>10719674.74</c:v>
                </c:pt>
                <c:pt idx="9">
                  <c:v>10981211.4</c:v>
                </c:pt>
                <c:pt idx="10">
                  <c:v>9195266.2699999996</c:v>
                </c:pt>
                <c:pt idx="11">
                  <c:v>8029864.7400000002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5986076.1699999999</c:v>
                </c:pt>
                <c:pt idx="1">
                  <c:v>5742492.4100000001</c:v>
                </c:pt>
                <c:pt idx="2">
                  <c:v>7774818.46</c:v>
                </c:pt>
                <c:pt idx="3">
                  <c:v>8659150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1632"/>
        <c:axId val="47076096"/>
      </c:lineChart>
      <c:catAx>
        <c:axId val="47061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7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7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616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344757.00379604101</c:v>
                </c:pt>
                <c:pt idx="1">
                  <c:v>310792.64153805602</c:v>
                </c:pt>
                <c:pt idx="2">
                  <c:v>342923.68099407898</c:v>
                </c:pt>
                <c:pt idx="3">
                  <c:v>327257.01601209899</c:v>
                </c:pt>
                <c:pt idx="4">
                  <c:v>344598.231804215</c:v>
                </c:pt>
                <c:pt idx="5">
                  <c:v>336118.58945862699</c:v>
                </c:pt>
                <c:pt idx="6">
                  <c:v>326111.405245109</c:v>
                </c:pt>
                <c:pt idx="7">
                  <c:v>356381.46745721297</c:v>
                </c:pt>
                <c:pt idx="8">
                  <c:v>342057.85796118801</c:v>
                </c:pt>
                <c:pt idx="9">
                  <c:v>327172.25716432399</c:v>
                </c:pt>
                <c:pt idx="10">
                  <c:v>313669.57603339298</c:v>
                </c:pt>
                <c:pt idx="11">
                  <c:v>338642.24355584499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308942.663457271</c:v>
                </c:pt>
                <c:pt idx="1">
                  <c:v>273447.33264347102</c:v>
                </c:pt>
                <c:pt idx="2">
                  <c:v>333593.93734132702</c:v>
                </c:pt>
                <c:pt idx="3">
                  <c:v>305375.12073864602</c:v>
                </c:pt>
                <c:pt idx="4">
                  <c:v>332270.25790628698</c:v>
                </c:pt>
                <c:pt idx="5">
                  <c:v>326660.201944436</c:v>
                </c:pt>
                <c:pt idx="6">
                  <c:v>320997.37973366602</c:v>
                </c:pt>
                <c:pt idx="7">
                  <c:v>322295.39605003601</c:v>
                </c:pt>
                <c:pt idx="8">
                  <c:v>316522.10890305397</c:v>
                </c:pt>
                <c:pt idx="9">
                  <c:v>320306.26619684102</c:v>
                </c:pt>
                <c:pt idx="10">
                  <c:v>302697.579161142</c:v>
                </c:pt>
                <c:pt idx="11">
                  <c:v>316233.36507552699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314624.116554012</c:v>
                </c:pt>
                <c:pt idx="1">
                  <c:v>299654.06527875701</c:v>
                </c:pt>
                <c:pt idx="2">
                  <c:v>300478.97663963202</c:v>
                </c:pt>
                <c:pt idx="3">
                  <c:v>295771.68381734099</c:v>
                </c:pt>
                <c:pt idx="4">
                  <c:v>294379.13374864502</c:v>
                </c:pt>
                <c:pt idx="5">
                  <c:v>281129.87650493399</c:v>
                </c:pt>
                <c:pt idx="6">
                  <c:v>283702.40282100003</c:v>
                </c:pt>
                <c:pt idx="7">
                  <c:v>285485.66846434103</c:v>
                </c:pt>
                <c:pt idx="8">
                  <c:v>263839.54638081399</c:v>
                </c:pt>
                <c:pt idx="9">
                  <c:v>272071.34844688</c:v>
                </c:pt>
                <c:pt idx="10">
                  <c:v>258127.42425287099</c:v>
                </c:pt>
                <c:pt idx="11">
                  <c:v>261803.61479561799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Month'!$M$59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231716.416155171</c:v>
                </c:pt>
                <c:pt idx="1">
                  <c:v>245781.24954360499</c:v>
                </c:pt>
                <c:pt idx="2">
                  <c:v>271175.20682085998</c:v>
                </c:pt>
                <c:pt idx="3">
                  <c:v>268654.012698195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02688"/>
        <c:axId val="47204608"/>
      </c:lineChart>
      <c:catAx>
        <c:axId val="472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0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0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026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312210092215200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Month'!$M$186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Month'!$M$187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Month'!$N$187:$Y$187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Month'!$M$188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Month'!$N$188:$Y$188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Month'!$M$189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Month'!$N$191:$Y$191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Month'!$M$192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Month'!$M$193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12869900.199999999</c:v>
                </c:pt>
                <c:pt idx="1">
                  <c:v>11390899.66</c:v>
                </c:pt>
                <c:pt idx="2">
                  <c:v>14335264.800000001</c:v>
                </c:pt>
                <c:pt idx="3">
                  <c:v>14209528.140000001</c:v>
                </c:pt>
                <c:pt idx="4">
                  <c:v>16336489.720000001</c:v>
                </c:pt>
                <c:pt idx="5">
                  <c:v>13887645.48</c:v>
                </c:pt>
                <c:pt idx="6">
                  <c:v>13328048.67</c:v>
                </c:pt>
                <c:pt idx="7">
                  <c:v>12134226.800000001</c:v>
                </c:pt>
                <c:pt idx="8">
                  <c:v>12945983.460000001</c:v>
                </c:pt>
                <c:pt idx="9">
                  <c:v>11898998.609999999</c:v>
                </c:pt>
                <c:pt idx="10">
                  <c:v>11460569.07</c:v>
                </c:pt>
                <c:pt idx="11">
                  <c:v>13759400.060000001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Month'!$M$196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14058382.710000001</c:v>
                </c:pt>
                <c:pt idx="1">
                  <c:v>16781971.34</c:v>
                </c:pt>
                <c:pt idx="2">
                  <c:v>15980888.359999999</c:v>
                </c:pt>
                <c:pt idx="3">
                  <c:v>14943858.08</c:v>
                </c:pt>
                <c:pt idx="4">
                  <c:v>15880654.359999999</c:v>
                </c:pt>
                <c:pt idx="5">
                  <c:v>14729262.49</c:v>
                </c:pt>
                <c:pt idx="6">
                  <c:v>12091869.970000001</c:v>
                </c:pt>
                <c:pt idx="7">
                  <c:v>12560954.24</c:v>
                </c:pt>
                <c:pt idx="8">
                  <c:v>12789244.699999999</c:v>
                </c:pt>
                <c:pt idx="9">
                  <c:v>12182828.970000001</c:v>
                </c:pt>
                <c:pt idx="10">
                  <c:v>12236512.380000001</c:v>
                </c:pt>
                <c:pt idx="11">
                  <c:v>11849530.92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Month'!$M$197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9747187.9399999995</c:v>
                </c:pt>
                <c:pt idx="1">
                  <c:v>7219916.9500000002</c:v>
                </c:pt>
                <c:pt idx="2">
                  <c:v>7620387.1299999999</c:v>
                </c:pt>
                <c:pt idx="3">
                  <c:v>7085860.7000000002</c:v>
                </c:pt>
                <c:pt idx="4">
                  <c:v>8098972.25</c:v>
                </c:pt>
                <c:pt idx="5">
                  <c:v>7929441.96</c:v>
                </c:pt>
                <c:pt idx="6">
                  <c:v>7934996.8600000003</c:v>
                </c:pt>
                <c:pt idx="7">
                  <c:v>7652632.25</c:v>
                </c:pt>
                <c:pt idx="8">
                  <c:v>6508012.5800000001</c:v>
                </c:pt>
                <c:pt idx="9">
                  <c:v>6061566.8899999997</c:v>
                </c:pt>
                <c:pt idx="10">
                  <c:v>4685917.03</c:v>
                </c:pt>
                <c:pt idx="11">
                  <c:v>4449150.45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Month'!$M$198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Month'!$N$185:$Y$185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5244595.3499999996</c:v>
                </c:pt>
                <c:pt idx="1">
                  <c:v>4140966.43</c:v>
                </c:pt>
                <c:pt idx="2">
                  <c:v>3607093.84</c:v>
                </c:pt>
                <c:pt idx="3">
                  <c:v>3929455.18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9616"/>
        <c:axId val="46561536"/>
      </c:lineChart>
      <c:catAx>
        <c:axId val="46559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6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6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596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Month'!$M$203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Month'!$M$204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Month'!$M$205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Month'!$M$206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Month'!$M$209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Month'!$M$193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4091576.8743737298</c:v>
                </c:pt>
                <c:pt idx="1">
                  <c:v>3520878.8345772801</c:v>
                </c:pt>
                <c:pt idx="2">
                  <c:v>4008260.0519328802</c:v>
                </c:pt>
                <c:pt idx="3">
                  <c:v>3527752.4749527099</c:v>
                </c:pt>
                <c:pt idx="4">
                  <c:v>4080893.9885888998</c:v>
                </c:pt>
                <c:pt idx="5">
                  <c:v>3597061.1434359602</c:v>
                </c:pt>
                <c:pt idx="6">
                  <c:v>3743774.8431410999</c:v>
                </c:pt>
                <c:pt idx="7">
                  <c:v>3616200.46765021</c:v>
                </c:pt>
                <c:pt idx="8">
                  <c:v>3681456.7309338199</c:v>
                </c:pt>
                <c:pt idx="9">
                  <c:v>3368428.11075097</c:v>
                </c:pt>
                <c:pt idx="10">
                  <c:v>3308339.9271668801</c:v>
                </c:pt>
                <c:pt idx="11">
                  <c:v>3473206.3755471399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Month'!$M$213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3176825.6632940802</c:v>
                </c:pt>
                <c:pt idx="1">
                  <c:v>2997682.6052291002</c:v>
                </c:pt>
                <c:pt idx="2">
                  <c:v>3402511.9662659401</c:v>
                </c:pt>
                <c:pt idx="3">
                  <c:v>3314738.0480417502</c:v>
                </c:pt>
                <c:pt idx="4">
                  <c:v>3530442.9658743702</c:v>
                </c:pt>
                <c:pt idx="5">
                  <c:v>3270437.71330065</c:v>
                </c:pt>
                <c:pt idx="6">
                  <c:v>2989782.9583803001</c:v>
                </c:pt>
                <c:pt idx="7">
                  <c:v>3397974.7291937498</c:v>
                </c:pt>
                <c:pt idx="8">
                  <c:v>3377550.3635561001</c:v>
                </c:pt>
                <c:pt idx="9">
                  <c:v>3296673.4574656999</c:v>
                </c:pt>
                <c:pt idx="10">
                  <c:v>3224930.1456527002</c:v>
                </c:pt>
                <c:pt idx="11">
                  <c:v>3349549.2768787001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Month'!$M$214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3374584.53225681</c:v>
                </c:pt>
                <c:pt idx="1">
                  <c:v>2695644.8167133299</c:v>
                </c:pt>
                <c:pt idx="2">
                  <c:v>2945987.62821673</c:v>
                </c:pt>
                <c:pt idx="3">
                  <c:v>2979369.1937430701</c:v>
                </c:pt>
                <c:pt idx="4">
                  <c:v>3162560.8244831599</c:v>
                </c:pt>
                <c:pt idx="5">
                  <c:v>3098172.4537053802</c:v>
                </c:pt>
                <c:pt idx="6">
                  <c:v>3048609.5924037402</c:v>
                </c:pt>
                <c:pt idx="7">
                  <c:v>2947198.2864545002</c:v>
                </c:pt>
                <c:pt idx="8">
                  <c:v>2690110.0313099301</c:v>
                </c:pt>
                <c:pt idx="9">
                  <c:v>2783808.8554600999</c:v>
                </c:pt>
                <c:pt idx="10">
                  <c:v>2574300.7890467001</c:v>
                </c:pt>
                <c:pt idx="11">
                  <c:v>2575359.5884223701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Month'!$M$215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Month'!$N$202:$Y$202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2533417.7971303998</c:v>
                </c:pt>
                <c:pt idx="1">
                  <c:v>2331117.6128731002</c:v>
                </c:pt>
                <c:pt idx="2">
                  <c:v>2457430.4807903999</c:v>
                </c:pt>
                <c:pt idx="3">
                  <c:v>2286574.25034753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6576"/>
        <c:axId val="47519232"/>
      </c:lineChart>
      <c:catAx>
        <c:axId val="47496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1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1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965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2'!$A$170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2'!$B$170:$M$170</c:f>
            </c:numRef>
          </c:val>
          <c:smooth val="0"/>
        </c:ser>
        <c:ser>
          <c:idx val="2"/>
          <c:order val="1"/>
          <c:tx>
            <c:strRef>
              <c:f>'Lease Sale Table 2'!$A$172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2'!$B$172:$M$172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2'!$A$173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2'!$B$173:$M$173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2'!$B$174:$M$174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2'!$A$175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2'!$B$175:$M$175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2'!$B$176:$M$176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2'!$A$178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2'!$B$178:$M$178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2'!$A$179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2'!$B$179:$M$179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2'!$A$180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2'!$B$180:$M$180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2'!$A$181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2'!$B$181:$M$181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2'!$A$182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2'!$B$169:$M$169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2'!$B$182:$M$182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4336"/>
        <c:axId val="49087232"/>
      </c:lineChart>
      <c:catAx>
        <c:axId val="4777433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8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74336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8080"/>
        <c:axId val="47936640"/>
      </c:lineChart>
      <c:catAx>
        <c:axId val="47918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3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1808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352954</c:v>
                </c:pt>
                <c:pt idx="1">
                  <c:v>351252</c:v>
                </c:pt>
                <c:pt idx="2">
                  <c:v>351378</c:v>
                </c:pt>
                <c:pt idx="3">
                  <c:v>350574</c:v>
                </c:pt>
                <c:pt idx="4">
                  <c:v>372036</c:v>
                </c:pt>
                <c:pt idx="5">
                  <c:v>340141</c:v>
                </c:pt>
                <c:pt idx="6">
                  <c:v>340461</c:v>
                </c:pt>
                <c:pt idx="7">
                  <c:v>336117</c:v>
                </c:pt>
                <c:pt idx="8">
                  <c:v>321025</c:v>
                </c:pt>
                <c:pt idx="9">
                  <c:v>319951</c:v>
                </c:pt>
                <c:pt idx="10">
                  <c:v>319837</c:v>
                </c:pt>
                <c:pt idx="11">
                  <c:v>318773</c:v>
                </c:pt>
                <c:pt idx="12">
                  <c:v>314374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072"/>
        <c:axId val="49181440"/>
      </c:lineChart>
      <c:dateAx>
        <c:axId val="49171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8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18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710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0.39997558519241921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July 2016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July 2016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July 2016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0.3999755851924192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July 2016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July 2016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July 2016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July 2016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July 2016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July 13, 2016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5" tint="0.3999755851924192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August 1, 2016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August 1,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39997558519241921"/>
    <pageSetUpPr fitToPage="1"/>
  </sheetPr>
  <dimension ref="A1:G53"/>
  <sheetViews>
    <sheetView workbookViewId="0">
      <pane ySplit="3" topLeftCell="A4" activePane="bottomLeft" state="frozen"/>
      <selection pane="bottomLeft" activeCell="F41" sqref="F4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1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1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126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x14ac:dyDescent="0.2">
      <c r="A41" s="77" t="s">
        <v>125</v>
      </c>
      <c r="B41" s="81">
        <f>59150*12</f>
        <v>709800</v>
      </c>
      <c r="C41" s="50">
        <f>14844849.55*12</f>
        <v>178138194.60000002</v>
      </c>
      <c r="D41" s="50">
        <f>587650.87*12</f>
        <v>7051810.4399999995</v>
      </c>
      <c r="E41" s="50">
        <f>191512*12</f>
        <v>2298144</v>
      </c>
      <c r="F41" s="50">
        <f t="shared" si="3"/>
        <v>188197949.04000002</v>
      </c>
      <c r="G41" s="50">
        <f t="shared" si="4"/>
        <v>15683162.420000002</v>
      </c>
    </row>
    <row r="42" spans="1:7" x14ac:dyDescent="0.2">
      <c r="A42" s="44"/>
      <c r="B42" s="50"/>
      <c r="C42" s="50"/>
      <c r="D42" s="50"/>
      <c r="E42" s="50"/>
      <c r="F42" s="50"/>
      <c r="G42" s="50"/>
    </row>
    <row r="43" spans="1:7" x14ac:dyDescent="0.2">
      <c r="A43" s="44"/>
      <c r="B43" s="50">
        <f>SUM(B5:B42)</f>
        <v>1506339473.27</v>
      </c>
      <c r="C43" s="50">
        <f>SUM(C5:C42)</f>
        <v>13726205984.036001</v>
      </c>
      <c r="D43" s="50">
        <f>SUM(D5:D42)</f>
        <v>664591611.44000006</v>
      </c>
      <c r="E43" s="50">
        <f>SUM(E5:E42)</f>
        <v>183526962.02000001</v>
      </c>
      <c r="F43" s="50">
        <f>SUM(F5:F42)</f>
        <v>16080664030.766003</v>
      </c>
      <c r="G43" s="50"/>
    </row>
    <row r="45" spans="1:7" x14ac:dyDescent="0.2">
      <c r="A45" s="46" t="s">
        <v>54</v>
      </c>
      <c r="B45" s="31">
        <f>B43/F43</f>
        <v>9.3673959631768111E-2</v>
      </c>
      <c r="C45" s="31">
        <f>C43/F43</f>
        <v>0.85358452597321965</v>
      </c>
      <c r="D45" s="31">
        <f>D43/F43</f>
        <v>4.1328617410853412E-2</v>
      </c>
      <c r="E45" s="31">
        <v>0.02</v>
      </c>
      <c r="F45" s="75"/>
    </row>
    <row r="46" spans="1:7" x14ac:dyDescent="0.2">
      <c r="A46" s="46"/>
      <c r="B46" s="31"/>
      <c r="C46" s="31"/>
      <c r="D46" s="31"/>
      <c r="E46" s="31"/>
    </row>
    <row r="47" spans="1:7" x14ac:dyDescent="0.2">
      <c r="A47" s="79"/>
      <c r="B47" s="50"/>
      <c r="C47" s="50"/>
      <c r="D47" s="50"/>
      <c r="E47" s="50"/>
      <c r="F47" s="50"/>
      <c r="G47" s="45"/>
    </row>
    <row r="48" spans="1:7" x14ac:dyDescent="0.2">
      <c r="A48" s="44"/>
      <c r="B48" s="50"/>
      <c r="C48" s="50"/>
      <c r="D48" s="50"/>
      <c r="E48" s="50"/>
      <c r="F48" s="50"/>
      <c r="G48" s="45"/>
    </row>
    <row r="49" spans="1:6" x14ac:dyDescent="0.2">
      <c r="A49" s="44"/>
      <c r="B49" s="50"/>
      <c r="C49" s="50"/>
      <c r="D49" s="50"/>
      <c r="E49" s="52"/>
      <c r="F49" s="50"/>
    </row>
    <row r="50" spans="1:6" x14ac:dyDescent="0.2">
      <c r="A50" s="44"/>
      <c r="B50" s="50"/>
      <c r="C50" s="50"/>
      <c r="D50" s="50"/>
      <c r="E50" s="50"/>
      <c r="F50" s="50"/>
    </row>
    <row r="51" spans="1:6" x14ac:dyDescent="0.2">
      <c r="A51" s="44"/>
      <c r="B51" s="50"/>
      <c r="C51" s="50"/>
      <c r="D51" s="50"/>
      <c r="E51" s="50"/>
      <c r="F51" s="50"/>
    </row>
    <row r="52" spans="1:6" x14ac:dyDescent="0.2">
      <c r="A52" s="44"/>
      <c r="B52" s="51"/>
      <c r="C52" s="51"/>
      <c r="D52" s="51"/>
      <c r="E52" s="51"/>
      <c r="F52" s="51"/>
    </row>
    <row r="53" spans="1:6" x14ac:dyDescent="0.2">
      <c r="B53" s="51"/>
      <c r="C53" s="51"/>
      <c r="D53" s="51"/>
      <c r="E53" s="51"/>
      <c r="F53" s="51"/>
    </row>
  </sheetData>
  <phoneticPr fontId="4" type="noConversion"/>
  <pageMargins left="0.75" right="0.75" top="1" bottom="1" header="0.5" footer="0.5"/>
  <pageSetup scale="75" orientation="landscape" r:id="rId1"/>
  <headerFooter alignWithMargins="0">
    <oddFooter>&amp;LSource:  SONRIS Revenue Statements&amp;C2&amp;R&amp;"Arial,Italic"As of July 2016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39997558519241921"/>
    <pageSetUpPr fitToPage="1"/>
  </sheetPr>
  <dimension ref="A1:B49"/>
  <sheetViews>
    <sheetView zoomScaleNormal="100" workbookViewId="0">
      <selection activeCell="B36" sqref="B36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(SUM('Disposition Month'!G132:G140)/9)*12</f>
        <v>3897026.3133326336</v>
      </c>
    </row>
    <row r="36" spans="1:2" x14ac:dyDescent="0.2">
      <c r="A36" s="77" t="s">
        <v>120</v>
      </c>
      <c r="B36" s="51">
        <f>(SUM('Disposition Month'!G144:G155))</f>
        <v>3884324.32144851</v>
      </c>
    </row>
    <row r="37" spans="1:2" x14ac:dyDescent="0.2">
      <c r="A37" s="77" t="s">
        <v>121</v>
      </c>
      <c r="B37" s="83">
        <f>SUM('Disposition Month'!G156:G167)</f>
        <v>3685089.9476635866</v>
      </c>
    </row>
    <row r="38" spans="1:2" x14ac:dyDescent="0.2">
      <c r="A38" s="77" t="s">
        <v>123</v>
      </c>
      <c r="B38" s="83">
        <f>(SUM('Disposition Month'!G168:G177)*10)/12</f>
        <v>2201964.0753161288</v>
      </c>
    </row>
    <row r="39" spans="1:2" x14ac:dyDescent="0.2">
      <c r="A39" s="77"/>
    </row>
    <row r="40" spans="1:2" x14ac:dyDescent="0.2">
      <c r="A40" s="44"/>
      <c r="B40" s="51">
        <f>SUM(B5:B39)</f>
        <v>199404352.18525043</v>
      </c>
    </row>
    <row r="42" spans="1:2" x14ac:dyDescent="0.2">
      <c r="A42" s="46" t="s">
        <v>54</v>
      </c>
      <c r="B42" s="47">
        <f>B38/B40</f>
        <v>1.1042708201626724E-2</v>
      </c>
    </row>
    <row r="43" spans="1:2" x14ac:dyDescent="0.2">
      <c r="A43" s="46"/>
      <c r="B43" s="67"/>
    </row>
    <row r="44" spans="1:2" x14ac:dyDescent="0.2">
      <c r="A44" s="72"/>
    </row>
    <row r="45" spans="1:2" x14ac:dyDescent="0.2">
      <c r="A45" s="44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&amp;LSource:  SONRIS Revenue Statements&amp;C4&amp;R&amp;"Arial,Italic"As of July 2016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39997558519241921"/>
    <pageSetUpPr fitToPage="1"/>
  </sheetPr>
  <dimension ref="A1:B49"/>
  <sheetViews>
    <sheetView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Month'!G215:G226)</f>
        <v>42851388.681229211</v>
      </c>
    </row>
    <row r="30" spans="1:2" x14ac:dyDescent="0.2">
      <c r="A30" s="44" t="s">
        <v>110</v>
      </c>
      <c r="B30" s="51">
        <f>SUM('Disposition Month'!G227:G238)</f>
        <v>44928253.862737805</v>
      </c>
    </row>
    <row r="31" spans="1:2" x14ac:dyDescent="0.2">
      <c r="A31" s="44" t="s">
        <v>111</v>
      </c>
      <c r="B31" s="51">
        <f>SUM('Disposition Month'!G239:G250)</f>
        <v>42165658.055484265</v>
      </c>
    </row>
    <row r="32" spans="1:2" x14ac:dyDescent="0.2">
      <c r="A32" s="44" t="s">
        <v>112</v>
      </c>
      <c r="B32" s="51">
        <f>SUM('Disposition Month'!G251:G262)</f>
        <v>38444906.867455468</v>
      </c>
    </row>
    <row r="33" spans="1:2" x14ac:dyDescent="0.2">
      <c r="A33" s="77" t="s">
        <v>113</v>
      </c>
      <c r="B33" s="51">
        <f>SUM('Disposition Month'!G263:G274)</f>
        <v>40420636.856565244</v>
      </c>
    </row>
    <row r="34" spans="1:2" x14ac:dyDescent="0.2">
      <c r="A34" s="77" t="s">
        <v>116</v>
      </c>
      <c r="B34" s="51">
        <f>SUM('Disposition Month'!G275:G286)</f>
        <v>42700740.711666331</v>
      </c>
    </row>
    <row r="35" spans="1:2" x14ac:dyDescent="0.2">
      <c r="A35" s="77" t="s">
        <v>117</v>
      </c>
      <c r="B35" s="51">
        <f>SUM('Disposition Month'!G287:G298)</f>
        <v>45245731.493717082</v>
      </c>
    </row>
    <row r="36" spans="1:2" x14ac:dyDescent="0.2">
      <c r="A36" s="77" t="s">
        <v>119</v>
      </c>
      <c r="B36" s="51">
        <f>(SUM('Disposition Month'!G299:G310))</f>
        <v>40884045.417196013</v>
      </c>
    </row>
    <row r="37" spans="1:2" x14ac:dyDescent="0.2">
      <c r="A37" s="77" t="s">
        <v>121</v>
      </c>
      <c r="B37" s="51">
        <f>SUM('Disposition Month'!G311:G322)</f>
        <v>37892780.380245723</v>
      </c>
    </row>
    <row r="38" spans="1:2" x14ac:dyDescent="0.2">
      <c r="A38" s="77" t="s">
        <v>123</v>
      </c>
      <c r="B38" s="51">
        <f>(SUM('Disposition Month'!G323:G332)/10)*12</f>
        <v>31473512.74108652</v>
      </c>
    </row>
    <row r="39" spans="1:2" x14ac:dyDescent="0.2">
      <c r="A39" s="77"/>
    </row>
    <row r="40" spans="1:2" x14ac:dyDescent="0.2">
      <c r="A40" s="44"/>
      <c r="B40" s="51">
        <f>SUM(B5:B38)</f>
        <v>1918954028.58793</v>
      </c>
    </row>
    <row r="42" spans="1:2" x14ac:dyDescent="0.2">
      <c r="A42" s="46" t="s">
        <v>54</v>
      </c>
      <c r="B42" s="47">
        <f>B37/B40</f>
        <v>1.9746580593246039E-2</v>
      </c>
    </row>
    <row r="43" spans="1:2" x14ac:dyDescent="0.2">
      <c r="A43" s="46"/>
      <c r="B43" s="67"/>
    </row>
    <row r="44" spans="1:2" x14ac:dyDescent="0.2">
      <c r="A44" s="44"/>
    </row>
    <row r="45" spans="1:2" x14ac:dyDescent="0.2">
      <c r="A45" s="44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&amp;C6&amp;R&amp;"Arial,Italic"As of July 2016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8" tint="0.39997558519241921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42095</v>
      </c>
      <c r="B5" s="6">
        <v>14421594.060000001</v>
      </c>
      <c r="C5" s="6">
        <v>7085860.7000000002</v>
      </c>
      <c r="D5" s="6">
        <v>760168.42</v>
      </c>
      <c r="E5" s="22">
        <f t="shared" ref="E5:E13" si="0">SUM(B5:D5)</f>
        <v>22267623.180000003</v>
      </c>
    </row>
    <row r="6" spans="1:5" x14ac:dyDescent="0.2">
      <c r="A6" s="1">
        <v>42125</v>
      </c>
      <c r="B6" s="6">
        <v>15734116.949999999</v>
      </c>
      <c r="C6" s="6">
        <v>8098972.25</v>
      </c>
      <c r="D6" s="6">
        <v>788263.2</v>
      </c>
      <c r="E6" s="22">
        <f t="shared" si="0"/>
        <v>24621352.399999999</v>
      </c>
    </row>
    <row r="7" spans="1:5" x14ac:dyDescent="0.2">
      <c r="A7" s="1">
        <v>42156</v>
      </c>
      <c r="B7" s="6">
        <v>15456004.689999999</v>
      </c>
      <c r="C7" s="6">
        <v>7929441.96</v>
      </c>
      <c r="D7" s="6">
        <v>691008.78</v>
      </c>
      <c r="E7" s="22">
        <f t="shared" si="0"/>
        <v>24076455.43</v>
      </c>
    </row>
    <row r="8" spans="1:5" x14ac:dyDescent="0.2">
      <c r="A8" s="1">
        <v>42186</v>
      </c>
      <c r="B8" s="6">
        <v>13105915.85</v>
      </c>
      <c r="C8" s="6">
        <v>7934996.8600000003</v>
      </c>
      <c r="D8" s="6">
        <v>653222.42000000004</v>
      </c>
      <c r="E8" s="22">
        <f t="shared" si="0"/>
        <v>21694135.130000003</v>
      </c>
    </row>
    <row r="9" spans="1:5" x14ac:dyDescent="0.2">
      <c r="A9" s="1">
        <v>42217</v>
      </c>
      <c r="B9" s="6">
        <v>11011518.6</v>
      </c>
      <c r="C9" s="6">
        <v>7652632.25</v>
      </c>
      <c r="D9" s="6">
        <v>499773.46</v>
      </c>
      <c r="E9" s="22">
        <f t="shared" si="0"/>
        <v>19163924.310000002</v>
      </c>
    </row>
    <row r="10" spans="1:5" x14ac:dyDescent="0.2">
      <c r="A10" s="1">
        <v>42248</v>
      </c>
      <c r="B10" s="6">
        <v>10719674.74</v>
      </c>
      <c r="C10" s="6">
        <v>6508012.5800000001</v>
      </c>
      <c r="D10" s="6">
        <v>564592.24</v>
      </c>
      <c r="E10" s="22">
        <f t="shared" si="0"/>
        <v>17792279.559999999</v>
      </c>
    </row>
    <row r="11" spans="1:5" x14ac:dyDescent="0.2">
      <c r="A11" s="1">
        <v>42278</v>
      </c>
      <c r="B11" s="6">
        <v>10981211.4</v>
      </c>
      <c r="C11" s="6">
        <v>6061566.8899999997</v>
      </c>
      <c r="D11" s="6">
        <v>586713.39</v>
      </c>
      <c r="E11" s="22">
        <f t="shared" si="0"/>
        <v>17629491.68</v>
      </c>
    </row>
    <row r="12" spans="1:5" x14ac:dyDescent="0.2">
      <c r="A12" s="1">
        <v>42309</v>
      </c>
      <c r="B12" s="6">
        <v>9195266.2699999996</v>
      </c>
      <c r="C12" s="6">
        <v>4685917.03</v>
      </c>
      <c r="D12" s="6">
        <v>595345.43000000005</v>
      </c>
      <c r="E12" s="22">
        <f t="shared" si="0"/>
        <v>14476528.73</v>
      </c>
    </row>
    <row r="13" spans="1:5" x14ac:dyDescent="0.2">
      <c r="A13" s="1">
        <v>42339</v>
      </c>
      <c r="B13" s="6">
        <v>8029864.7400000002</v>
      </c>
      <c r="C13" s="6">
        <v>4449150.45</v>
      </c>
      <c r="D13" s="6">
        <v>536980.44999999995</v>
      </c>
      <c r="E13" s="22">
        <f t="shared" si="0"/>
        <v>13015995.640000001</v>
      </c>
    </row>
    <row r="14" spans="1:5" x14ac:dyDescent="0.2">
      <c r="A14" s="1">
        <v>42370</v>
      </c>
      <c r="B14" s="6">
        <v>5986076.1699999999</v>
      </c>
      <c r="C14" s="6">
        <v>5244595.3499999996</v>
      </c>
      <c r="D14" s="6">
        <v>421440.51</v>
      </c>
      <c r="E14" s="22">
        <f>SUM(B14:D14)</f>
        <v>11652112.029999999</v>
      </c>
    </row>
    <row r="15" spans="1:5" x14ac:dyDescent="0.2">
      <c r="A15" s="1">
        <v>42401</v>
      </c>
      <c r="B15" s="6">
        <v>5742492.4100000001</v>
      </c>
      <c r="C15" s="6">
        <v>4140966.43</v>
      </c>
      <c r="D15" s="6">
        <v>408551.23</v>
      </c>
      <c r="E15" s="22">
        <f>SUM(B15:D15)</f>
        <v>10292010.07</v>
      </c>
    </row>
    <row r="16" spans="1:5" x14ac:dyDescent="0.2">
      <c r="A16" s="1">
        <v>42430</v>
      </c>
      <c r="B16" s="6">
        <v>7774818.46</v>
      </c>
      <c r="C16" s="6">
        <v>3607093.84</v>
      </c>
      <c r="D16" s="6">
        <v>586034.31000000006</v>
      </c>
      <c r="E16" s="22">
        <f>SUM(B16:D16)</f>
        <v>11967946.610000001</v>
      </c>
    </row>
    <row r="17" spans="1:5" x14ac:dyDescent="0.2">
      <c r="A17" s="1">
        <v>42461</v>
      </c>
      <c r="B17" s="6">
        <v>8659150</v>
      </c>
      <c r="C17" s="6">
        <v>3929455.18</v>
      </c>
      <c r="D17" s="6">
        <v>529896</v>
      </c>
      <c r="E17" s="22">
        <f>SUM(B17:D17)</f>
        <v>13118501.18</v>
      </c>
    </row>
    <row r="18" spans="1:5" x14ac:dyDescent="0.2">
      <c r="A18" s="3" t="s">
        <v>7</v>
      </c>
      <c r="B18" s="30">
        <f>SUM(B5:B17)</f>
        <v>136817704.33999997</v>
      </c>
      <c r="C18" s="30">
        <f>SUM(C5:C17)</f>
        <v>77328661.770000011</v>
      </c>
      <c r="D18" s="30">
        <f>SUM(D5:D17)</f>
        <v>7621989.8399999999</v>
      </c>
      <c r="E18" s="30">
        <f>SUM(E5:E17)</f>
        <v>221768355.95000002</v>
      </c>
    </row>
    <row r="20" spans="1:5" x14ac:dyDescent="0.2">
      <c r="A20" t="s">
        <v>54</v>
      </c>
      <c r="B20" s="76">
        <f>B18/$E$18</f>
        <v>0.61693970609065141</v>
      </c>
      <c r="C20" s="76">
        <f>C18/$E$18</f>
        <v>0.34869114413886243</v>
      </c>
      <c r="D20" s="76">
        <f>D18/$E$18</f>
        <v>3.4369149770485996E-2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July 2016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8" tint="0.39997558519241921"/>
    <pageSetUpPr fitToPage="1"/>
  </sheetPr>
  <dimension ref="A1:E88"/>
  <sheetViews>
    <sheetView topLeftCell="A31" workbookViewId="0">
      <selection activeCell="F68" sqref="F6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344757.00379604101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310792.64153805602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342923.68099407898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327257.01601209899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344598.231804215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336118.58945862699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326111.405245109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356381.46745721297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342057.85796118801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327172.25716432399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313669.57603339298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338642.24355584499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308942.663457271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273447.33264347102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333593.93734132702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305375.12073864602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332270.25790628698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326660.201944436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320997.37973366602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322295.39605003601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316522.10890305397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320306.26619684102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302697.579161142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316233.36507552699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314624.116554012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299654.06527875701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300478.97663963202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295771.68381734099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294379.13374864502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281129.87650493399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283702.40282100003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285485.66846434103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263839.54638081399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272071.34844688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258127.42425287099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261803.61479561799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231716.416155171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245781.24954360499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271175.20682085998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268654.012698195</v>
      </c>
    </row>
    <row r="69" spans="1:5" x14ac:dyDescent="0.2">
      <c r="A69" s="1">
        <v>39934</v>
      </c>
      <c r="B69" s="33">
        <v>346131.21165936498</v>
      </c>
    </row>
    <row r="70" spans="1:5" x14ac:dyDescent="0.2">
      <c r="A70" s="1">
        <v>39965</v>
      </c>
      <c r="B70" s="33">
        <v>338470.93483570497</v>
      </c>
    </row>
    <row r="71" spans="1:5" x14ac:dyDescent="0.2">
      <c r="A71" s="1">
        <v>39995</v>
      </c>
      <c r="B71" s="33">
        <v>337663.90513253299</v>
      </c>
    </row>
    <row r="72" spans="1:5" x14ac:dyDescent="0.2">
      <c r="A72" s="1">
        <v>40026</v>
      </c>
      <c r="B72" s="33">
        <v>337300.82635378197</v>
      </c>
    </row>
    <row r="73" spans="1:5" x14ac:dyDescent="0.2">
      <c r="A73" s="1">
        <v>40057</v>
      </c>
      <c r="B73" s="33">
        <v>347860.55052387301</v>
      </c>
    </row>
    <row r="74" spans="1:5" x14ac:dyDescent="0.2">
      <c r="A74" s="1">
        <v>40087</v>
      </c>
      <c r="B74" s="33">
        <v>368418.32545770798</v>
      </c>
    </row>
    <row r="75" spans="1:5" x14ac:dyDescent="0.2">
      <c r="A75" s="1">
        <v>40118</v>
      </c>
      <c r="B75" s="33">
        <v>319930.81494935398</v>
      </c>
    </row>
    <row r="76" spans="1:5" x14ac:dyDescent="0.2">
      <c r="A76" s="1">
        <v>40148</v>
      </c>
      <c r="B76" s="33">
        <v>380201.65609252697</v>
      </c>
    </row>
    <row r="77" spans="1:5" x14ac:dyDescent="0.2">
      <c r="A77" s="1">
        <v>40179</v>
      </c>
      <c r="B77" s="33">
        <v>306331.07212858298</v>
      </c>
    </row>
    <row r="78" spans="1:5" x14ac:dyDescent="0.2">
      <c r="A78" s="1">
        <v>40210</v>
      </c>
      <c r="B78" s="33">
        <v>305578.47640770703</v>
      </c>
    </row>
    <row r="79" spans="1:5" x14ac:dyDescent="0.2">
      <c r="A79" s="1">
        <v>40238</v>
      </c>
      <c r="B79" s="33">
        <v>325698.63092944497</v>
      </c>
    </row>
    <row r="80" spans="1:5" x14ac:dyDescent="0.2">
      <c r="A80" s="1">
        <v>40269</v>
      </c>
      <c r="B80" s="33">
        <v>328811.54585523298</v>
      </c>
    </row>
    <row r="81" spans="1:2" x14ac:dyDescent="0.2">
      <c r="A81" s="1">
        <v>40299</v>
      </c>
      <c r="B81" s="33">
        <v>324519.78591738798</v>
      </c>
    </row>
    <row r="82" spans="1:2" x14ac:dyDescent="0.2">
      <c r="A82" s="1">
        <v>40330</v>
      </c>
      <c r="B82" s="33">
        <v>315482.03310204699</v>
      </c>
    </row>
    <row r="83" spans="1:2" x14ac:dyDescent="0.2">
      <c r="A83" s="1">
        <v>40360</v>
      </c>
      <c r="B83" s="33">
        <v>328812.15654130699</v>
      </c>
    </row>
    <row r="84" spans="1:2" x14ac:dyDescent="0.2">
      <c r="A84" s="1">
        <v>40391</v>
      </c>
      <c r="B84" s="33">
        <v>367858.64456785901</v>
      </c>
    </row>
    <row r="85" spans="1:2" x14ac:dyDescent="0.2">
      <c r="A85" s="1">
        <v>40422</v>
      </c>
      <c r="B85" s="33">
        <v>327870.716555472</v>
      </c>
    </row>
    <row r="86" spans="1:2" x14ac:dyDescent="0.2">
      <c r="A86" s="1">
        <v>40452</v>
      </c>
      <c r="B86" s="33">
        <v>347353.03464627999</v>
      </c>
    </row>
    <row r="87" spans="1:2" x14ac:dyDescent="0.2">
      <c r="A87" s="1">
        <v>40483</v>
      </c>
      <c r="B87" s="33">
        <v>307710.34779658902</v>
      </c>
    </row>
    <row r="88" spans="1:2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July 2016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8" tint="0.39997558519241921"/>
    <pageSetUpPr fitToPage="1"/>
  </sheetPr>
  <dimension ref="A1:E88"/>
  <sheetViews>
    <sheetView topLeftCell="A31" workbookViewId="0">
      <selection activeCell="E71" sqref="E71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4091576.8743737298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3520878.8345772801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4008260.0519328802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3527752.4749527099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4080893.9885888998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3597061.1434359602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3743774.8431410999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3616200.46765021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3681456.7309338199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3368428.11075097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3308339.9271668801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3473206.3755471399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3176825.6632940802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2997682.6052291002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3402511.9662659401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3314738.0480417502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3530442.9658743702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3270437.71330065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2989782.9583803001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3397974.7291937498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3377550.3635561001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3296673.4574656999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3224930.1456527002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3349549.2768787001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3374584.53225681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2695644.8167133299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2945987.62821673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2979369.1937430701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3162560.8244831599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3098172.4537053802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3048609.5924037402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2947198.2864545002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2690110.0313099301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2783808.8554600999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2574300.7890467001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2575359.5884223701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2533417.7971303998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2331117.6128731002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2457430.4807903999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2286574.25034753</v>
      </c>
    </row>
    <row r="69" spans="1:5" x14ac:dyDescent="0.2">
      <c r="A69" s="1">
        <v>39934</v>
      </c>
      <c r="B69" s="33">
        <v>3769963.5557009</v>
      </c>
    </row>
    <row r="70" spans="1:5" x14ac:dyDescent="0.2">
      <c r="A70" s="1">
        <v>39965</v>
      </c>
      <c r="B70" s="33">
        <v>3351008.7082273802</v>
      </c>
    </row>
    <row r="71" spans="1:5" x14ac:dyDescent="0.2">
      <c r="A71" s="1">
        <v>39995</v>
      </c>
      <c r="B71" s="33">
        <v>4357713.6781390402</v>
      </c>
    </row>
    <row r="72" spans="1:5" x14ac:dyDescent="0.2">
      <c r="A72" s="1">
        <v>40026</v>
      </c>
      <c r="B72" s="33">
        <v>3418958.5700597102</v>
      </c>
    </row>
    <row r="73" spans="1:5" x14ac:dyDescent="0.2">
      <c r="A73" s="1">
        <v>40057</v>
      </c>
      <c r="B73" s="33">
        <v>3143287.55374848</v>
      </c>
    </row>
    <row r="74" spans="1:5" x14ac:dyDescent="0.2">
      <c r="A74" s="1">
        <v>40087</v>
      </c>
      <c r="B74" s="33">
        <v>3296087.82257229</v>
      </c>
    </row>
    <row r="75" spans="1:5" x14ac:dyDescent="0.2">
      <c r="A75" s="1">
        <v>40118</v>
      </c>
      <c r="B75" s="33">
        <v>3062273.5011873702</v>
      </c>
    </row>
    <row r="76" spans="1:5" x14ac:dyDescent="0.2">
      <c r="A76" s="1">
        <v>40148</v>
      </c>
      <c r="B76" s="33">
        <v>3246835.2152069202</v>
      </c>
    </row>
    <row r="77" spans="1:5" x14ac:dyDescent="0.2">
      <c r="A77" s="1">
        <v>40179</v>
      </c>
      <c r="B77" s="33">
        <v>3115838.4952301602</v>
      </c>
    </row>
    <row r="78" spans="1:5" x14ac:dyDescent="0.2">
      <c r="A78" s="1">
        <v>40210</v>
      </c>
      <c r="B78" s="33">
        <v>2709249.6322354199</v>
      </c>
    </row>
    <row r="79" spans="1:5" x14ac:dyDescent="0.2">
      <c r="A79" s="1">
        <v>40238</v>
      </c>
      <c r="B79" s="33">
        <v>2606749.0670757201</v>
      </c>
    </row>
    <row r="80" spans="1:5" x14ac:dyDescent="0.2">
      <c r="A80" s="1">
        <v>40269</v>
      </c>
      <c r="B80" s="33">
        <v>3145341.4897636799</v>
      </c>
    </row>
    <row r="81" spans="1:2" x14ac:dyDescent="0.2">
      <c r="A81" s="1">
        <v>40299</v>
      </c>
      <c r="B81" s="33">
        <v>3115673.0132726198</v>
      </c>
    </row>
    <row r="82" spans="1:2" x14ac:dyDescent="0.2">
      <c r="A82" s="1">
        <v>40330</v>
      </c>
      <c r="B82" s="33">
        <v>3226898.8289640602</v>
      </c>
    </row>
    <row r="83" spans="1:2" x14ac:dyDescent="0.2">
      <c r="A83" s="1">
        <v>40360</v>
      </c>
      <c r="B83" s="33">
        <v>3603416.7345902501</v>
      </c>
    </row>
    <row r="84" spans="1:2" x14ac:dyDescent="0.2">
      <c r="A84" s="1">
        <v>40391</v>
      </c>
      <c r="B84" s="33">
        <v>3299601.29664071</v>
      </c>
    </row>
    <row r="85" spans="1:2" x14ac:dyDescent="0.2">
      <c r="A85" s="1">
        <v>40422</v>
      </c>
      <c r="B85" s="33">
        <v>3054703.3281309102</v>
      </c>
    </row>
    <row r="86" spans="1:2" x14ac:dyDescent="0.2">
      <c r="A86" s="1">
        <v>40452</v>
      </c>
      <c r="B86" s="33">
        <v>3151944.3827365199</v>
      </c>
    </row>
    <row r="87" spans="1:2" x14ac:dyDescent="0.2">
      <c r="A87" s="1">
        <v>40483</v>
      </c>
      <c r="B87" s="33">
        <v>2904288.6859379499</v>
      </c>
    </row>
    <row r="88" spans="1:2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July 2016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8" tint="0.39997558519241921"/>
    <pageSetUpPr fitToPage="1"/>
  </sheetPr>
  <dimension ref="A1:S122"/>
  <sheetViews>
    <sheetView workbookViewId="0">
      <pane ySplit="30" topLeftCell="A64" activePane="bottomLeft" state="frozen"/>
      <selection pane="bottomLeft" activeCell="K71" sqref="K71:S73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124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73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73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July 13, 2016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8" tint="0.39997558519241921"/>
    <pageSetUpPr fitToPage="1"/>
  </sheetPr>
  <dimension ref="A1:U87"/>
  <sheetViews>
    <sheetView topLeftCell="A40" workbookViewId="0">
      <selection activeCell="L68" sqref="L68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53" t="s">
        <v>91</v>
      </c>
    </row>
    <row r="3" spans="1:5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</row>
    <row r="4" spans="1:5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</row>
    <row r="5" spans="1:5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</row>
    <row r="6" spans="1:5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5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5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5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5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5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5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5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5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5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5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1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1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1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1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1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1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1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1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1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1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1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1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1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1" x14ac:dyDescent="0.2">
      <c r="A30" s="1">
        <v>38777</v>
      </c>
      <c r="B30" s="54">
        <v>1010201</v>
      </c>
      <c r="D30" s="1">
        <v>41334</v>
      </c>
      <c r="E30" s="78">
        <v>834173</v>
      </c>
      <c r="I30" s="9" t="s">
        <v>94</v>
      </c>
      <c r="J30" s="9" t="s">
        <v>95</v>
      </c>
      <c r="K30" s="9" t="s">
        <v>23</v>
      </c>
      <c r="L30" s="9" t="s">
        <v>24</v>
      </c>
      <c r="M30" s="9" t="s">
        <v>25</v>
      </c>
      <c r="N30" s="9" t="s">
        <v>26</v>
      </c>
      <c r="O30" s="9" t="s">
        <v>27</v>
      </c>
      <c r="P30" s="9" t="s">
        <v>96</v>
      </c>
      <c r="Q30" s="9" t="s">
        <v>97</v>
      </c>
      <c r="R30" s="9" t="s">
        <v>98</v>
      </c>
      <c r="S30" s="9" t="s">
        <v>99</v>
      </c>
      <c r="T30" s="9" t="s">
        <v>100</v>
      </c>
      <c r="U30" s="9" t="s">
        <v>7</v>
      </c>
    </row>
    <row r="31" spans="1:21" x14ac:dyDescent="0.2">
      <c r="A31" s="1">
        <v>38808</v>
      </c>
      <c r="B31" s="54">
        <v>1014111</v>
      </c>
      <c r="D31" s="1">
        <v>41365</v>
      </c>
      <c r="E31" s="78">
        <v>800284</v>
      </c>
      <c r="H31">
        <v>2004</v>
      </c>
      <c r="I31" s="51">
        <v>970647</v>
      </c>
      <c r="J31" s="51">
        <v>970566</v>
      </c>
      <c r="K31" s="51">
        <v>973551</v>
      </c>
      <c r="L31" s="51">
        <v>967958</v>
      </c>
      <c r="M31" s="51">
        <v>974311</v>
      </c>
      <c r="N31" s="51">
        <v>978972</v>
      </c>
      <c r="O31" s="51">
        <v>977175</v>
      </c>
      <c r="P31" s="51">
        <v>979727</v>
      </c>
      <c r="Q31" s="51">
        <v>981595</v>
      </c>
      <c r="R31" s="51">
        <v>981936</v>
      </c>
      <c r="S31" s="51">
        <v>983547</v>
      </c>
      <c r="T31" s="51">
        <v>982793</v>
      </c>
      <c r="U31" s="51">
        <f t="shared" ref="U31:U40" si="0">SUM(I31:T31)</f>
        <v>11722778</v>
      </c>
    </row>
    <row r="32" spans="1:21" x14ac:dyDescent="0.2">
      <c r="A32" s="1">
        <v>38838</v>
      </c>
      <c r="B32" s="54">
        <v>1019784</v>
      </c>
      <c r="D32" s="1">
        <v>41395</v>
      </c>
      <c r="E32" s="78">
        <v>793150</v>
      </c>
      <c r="H32">
        <v>2005</v>
      </c>
      <c r="I32" s="51">
        <v>977687</v>
      </c>
      <c r="J32" s="51">
        <v>987060</v>
      </c>
      <c r="K32" s="51">
        <v>989296</v>
      </c>
      <c r="L32" s="51">
        <v>985526</v>
      </c>
      <c r="M32" s="51">
        <v>986287</v>
      </c>
      <c r="N32" s="51">
        <v>984084</v>
      </c>
      <c r="O32" s="51">
        <v>991395</v>
      </c>
      <c r="P32" s="51">
        <v>993569</v>
      </c>
      <c r="Q32" s="51">
        <v>999285</v>
      </c>
      <c r="R32" s="51">
        <v>1001031</v>
      </c>
      <c r="S32" s="51">
        <v>999714</v>
      </c>
      <c r="T32" s="51">
        <v>1000881</v>
      </c>
      <c r="U32" s="51">
        <f t="shared" si="0"/>
        <v>11895815</v>
      </c>
    </row>
    <row r="33" spans="1:21" x14ac:dyDescent="0.2">
      <c r="A33" s="1">
        <v>38869</v>
      </c>
      <c r="B33" s="54">
        <v>1007301</v>
      </c>
      <c r="D33" s="1">
        <v>41426</v>
      </c>
      <c r="E33" s="78">
        <v>785111</v>
      </c>
      <c r="H33">
        <v>2006</v>
      </c>
      <c r="I33" s="54">
        <v>997605</v>
      </c>
      <c r="J33" s="54">
        <v>1012059</v>
      </c>
      <c r="K33" s="54">
        <v>1010201</v>
      </c>
      <c r="L33" s="54">
        <v>1014111</v>
      </c>
      <c r="M33" s="54">
        <v>1019784</v>
      </c>
      <c r="N33" s="54">
        <v>1007301</v>
      </c>
      <c r="O33" s="54">
        <v>1005887</v>
      </c>
      <c r="P33" s="54">
        <v>1015199</v>
      </c>
      <c r="Q33" s="54">
        <v>1011473</v>
      </c>
      <c r="R33" s="54">
        <v>1016921</v>
      </c>
      <c r="S33" s="54">
        <v>1023932</v>
      </c>
      <c r="T33" s="54">
        <v>1022243</v>
      </c>
      <c r="U33" s="51">
        <f t="shared" si="0"/>
        <v>12156716</v>
      </c>
    </row>
    <row r="34" spans="1:21" x14ac:dyDescent="0.2">
      <c r="A34" s="1">
        <v>38899</v>
      </c>
      <c r="B34" s="54">
        <v>1005887</v>
      </c>
      <c r="D34" s="1">
        <v>41456</v>
      </c>
      <c r="E34" s="78">
        <v>769501</v>
      </c>
      <c r="H34">
        <v>2007</v>
      </c>
      <c r="I34" s="54">
        <v>1028925</v>
      </c>
      <c r="J34" s="54">
        <v>1036953</v>
      </c>
      <c r="K34" s="51">
        <v>1021053</v>
      </c>
      <c r="L34" s="51">
        <v>1020861</v>
      </c>
      <c r="M34" s="51">
        <v>1015199</v>
      </c>
      <c r="N34" s="54">
        <v>1011179</v>
      </c>
      <c r="O34" s="54">
        <v>1005474</v>
      </c>
      <c r="P34" s="54">
        <v>1010699</v>
      </c>
      <c r="Q34" s="54">
        <v>1007599</v>
      </c>
      <c r="R34" s="54">
        <v>1004799</v>
      </c>
      <c r="S34" s="54">
        <v>998681</v>
      </c>
      <c r="T34" s="54">
        <v>1000171</v>
      </c>
      <c r="U34" s="51">
        <f t="shared" si="0"/>
        <v>12161593</v>
      </c>
    </row>
    <row r="35" spans="1:21" x14ac:dyDescent="0.2">
      <c r="A35" s="1">
        <v>38930</v>
      </c>
      <c r="B35" s="54">
        <v>1015199</v>
      </c>
      <c r="D35" s="1">
        <v>41487</v>
      </c>
      <c r="E35" s="78">
        <v>768105</v>
      </c>
      <c r="H35">
        <v>2008</v>
      </c>
      <c r="I35" s="54">
        <v>1004555</v>
      </c>
      <c r="J35" s="54">
        <v>996060</v>
      </c>
      <c r="K35" s="54">
        <v>1007716</v>
      </c>
      <c r="L35" s="54">
        <v>997694</v>
      </c>
      <c r="M35" s="54">
        <v>987990</v>
      </c>
      <c r="N35" s="54">
        <v>983981</v>
      </c>
      <c r="O35" s="54">
        <v>971662</v>
      </c>
      <c r="P35" s="54">
        <v>971764</v>
      </c>
      <c r="Q35" s="54">
        <v>956861</v>
      </c>
      <c r="R35" s="54">
        <v>979642</v>
      </c>
      <c r="S35" s="54">
        <v>978571</v>
      </c>
      <c r="T35" s="54">
        <v>980177</v>
      </c>
      <c r="U35" s="51">
        <f t="shared" si="0"/>
        <v>11816673</v>
      </c>
    </row>
    <row r="36" spans="1:21" x14ac:dyDescent="0.2">
      <c r="A36" s="1">
        <v>38961</v>
      </c>
      <c r="B36" s="54">
        <v>1011473</v>
      </c>
      <c r="D36" s="1">
        <v>41518</v>
      </c>
      <c r="E36" s="78">
        <v>778148</v>
      </c>
      <c r="H36">
        <v>2009</v>
      </c>
      <c r="I36" s="54">
        <v>975858</v>
      </c>
      <c r="J36" s="54">
        <v>968268</v>
      </c>
      <c r="K36" s="54">
        <v>965586</v>
      </c>
      <c r="L36" s="54">
        <v>956319</v>
      </c>
      <c r="M36" s="54">
        <v>958778</v>
      </c>
      <c r="N36" s="54">
        <v>944169</v>
      </c>
      <c r="O36" s="54">
        <v>932690</v>
      </c>
      <c r="P36" s="73">
        <v>920007</v>
      </c>
      <c r="Q36" s="73">
        <v>904586</v>
      </c>
      <c r="R36" s="73">
        <v>895792</v>
      </c>
      <c r="S36" s="11">
        <v>892551</v>
      </c>
      <c r="T36" s="11">
        <v>895270</v>
      </c>
      <c r="U36" s="51">
        <f t="shared" si="0"/>
        <v>11209874</v>
      </c>
    </row>
    <row r="37" spans="1:21" x14ac:dyDescent="0.2">
      <c r="A37" s="1">
        <v>38991</v>
      </c>
      <c r="B37" s="54">
        <v>1016921</v>
      </c>
      <c r="D37" s="1">
        <v>41548</v>
      </c>
      <c r="E37" s="11">
        <v>776915</v>
      </c>
      <c r="H37">
        <v>2010</v>
      </c>
      <c r="I37" s="73">
        <v>895294</v>
      </c>
      <c r="J37" s="73">
        <v>890479</v>
      </c>
      <c r="K37" s="73">
        <v>873504</v>
      </c>
      <c r="L37" s="73">
        <v>847680</v>
      </c>
      <c r="M37" s="73">
        <v>847259</v>
      </c>
      <c r="N37" s="73">
        <v>840614</v>
      </c>
      <c r="O37" s="73">
        <v>837713</v>
      </c>
      <c r="P37" s="73">
        <v>840595</v>
      </c>
      <c r="Q37" s="73">
        <v>839384</v>
      </c>
      <c r="R37" s="73">
        <v>834736</v>
      </c>
      <c r="S37" s="73">
        <v>831990</v>
      </c>
      <c r="T37" s="73">
        <v>830109</v>
      </c>
      <c r="U37" s="51">
        <f t="shared" si="0"/>
        <v>10209357</v>
      </c>
    </row>
    <row r="38" spans="1:21" x14ac:dyDescent="0.2">
      <c r="A38" s="1">
        <v>39022</v>
      </c>
      <c r="B38" s="54">
        <v>1023932</v>
      </c>
      <c r="D38" s="1">
        <v>41579</v>
      </c>
      <c r="E38" s="78">
        <v>774080</v>
      </c>
      <c r="H38">
        <v>2011</v>
      </c>
      <c r="I38" s="73">
        <v>832686</v>
      </c>
      <c r="J38" s="73">
        <v>830312</v>
      </c>
      <c r="K38" s="73">
        <v>841244</v>
      </c>
      <c r="L38" s="73">
        <v>835606</v>
      </c>
      <c r="M38" s="73">
        <v>838805</v>
      </c>
      <c r="N38" s="73">
        <v>837030</v>
      </c>
      <c r="O38" s="78">
        <v>840695</v>
      </c>
      <c r="P38" s="78">
        <v>827487</v>
      </c>
      <c r="Q38" s="78">
        <v>838284</v>
      </c>
      <c r="R38" s="78">
        <v>841468</v>
      </c>
      <c r="S38" s="78">
        <v>842874</v>
      </c>
      <c r="T38" s="78">
        <v>850934</v>
      </c>
      <c r="U38" s="51">
        <f t="shared" si="0"/>
        <v>10057425</v>
      </c>
    </row>
    <row r="39" spans="1:21" x14ac:dyDescent="0.2">
      <c r="A39" s="1">
        <v>39052</v>
      </c>
      <c r="B39" s="54">
        <v>1022243</v>
      </c>
      <c r="D39" s="1">
        <v>41609</v>
      </c>
      <c r="E39" s="78">
        <v>763086</v>
      </c>
      <c r="H39">
        <v>2012</v>
      </c>
      <c r="I39" s="78">
        <v>850672</v>
      </c>
      <c r="J39" s="78">
        <v>848663</v>
      </c>
      <c r="K39" s="78">
        <v>844908</v>
      </c>
      <c r="L39" s="78">
        <v>841755</v>
      </c>
      <c r="M39" s="78">
        <v>851404</v>
      </c>
      <c r="N39" s="78">
        <v>853371</v>
      </c>
      <c r="O39" s="11">
        <v>848353</v>
      </c>
      <c r="P39" s="11">
        <v>843802</v>
      </c>
      <c r="Q39" s="11">
        <v>847588</v>
      </c>
      <c r="R39" s="78">
        <v>841248</v>
      </c>
      <c r="S39" s="78">
        <v>840722</v>
      </c>
      <c r="T39" s="78">
        <v>842195</v>
      </c>
      <c r="U39" s="51">
        <f t="shared" si="0"/>
        <v>10154681</v>
      </c>
    </row>
    <row r="40" spans="1:21" x14ac:dyDescent="0.2">
      <c r="A40" s="1">
        <v>39083</v>
      </c>
      <c r="B40" s="54">
        <v>1028925</v>
      </c>
      <c r="D40" s="1">
        <v>41640</v>
      </c>
      <c r="E40" s="78">
        <v>762382</v>
      </c>
      <c r="H40">
        <v>2013</v>
      </c>
      <c r="I40" s="78">
        <v>838989</v>
      </c>
      <c r="J40" s="78">
        <v>840990</v>
      </c>
      <c r="K40" s="78">
        <v>834173</v>
      </c>
      <c r="L40" s="78">
        <v>800284</v>
      </c>
      <c r="M40" s="78">
        <v>793150</v>
      </c>
      <c r="N40" s="78">
        <v>785111</v>
      </c>
      <c r="O40" s="78">
        <v>769501</v>
      </c>
      <c r="P40" s="78">
        <v>768105</v>
      </c>
      <c r="Q40" s="78">
        <v>778148</v>
      </c>
      <c r="R40" s="11">
        <v>776915</v>
      </c>
      <c r="S40" s="11">
        <v>774080</v>
      </c>
      <c r="T40" s="11">
        <v>763086</v>
      </c>
      <c r="U40" s="51">
        <f t="shared" si="0"/>
        <v>9522532</v>
      </c>
    </row>
    <row r="41" spans="1:21" x14ac:dyDescent="0.2">
      <c r="A41" s="1">
        <v>39114</v>
      </c>
      <c r="B41" s="54">
        <v>1036953</v>
      </c>
      <c r="D41" s="1">
        <v>41671</v>
      </c>
      <c r="E41" s="78">
        <v>759000</v>
      </c>
      <c r="H41">
        <v>2014</v>
      </c>
      <c r="I41" s="78">
        <v>762382</v>
      </c>
      <c r="J41" s="78">
        <v>759000</v>
      </c>
      <c r="K41" s="78">
        <v>758000</v>
      </c>
      <c r="L41" s="78">
        <v>753000</v>
      </c>
      <c r="M41" s="78">
        <v>749000</v>
      </c>
      <c r="N41" s="78">
        <v>750664</v>
      </c>
      <c r="O41" s="78">
        <v>739194</v>
      </c>
      <c r="P41" s="78">
        <v>736599</v>
      </c>
      <c r="Q41" s="11">
        <v>732328</v>
      </c>
      <c r="R41" s="11">
        <v>728939</v>
      </c>
      <c r="S41" s="11">
        <v>728599</v>
      </c>
      <c r="T41" s="78">
        <v>727950</v>
      </c>
    </row>
    <row r="42" spans="1:21" x14ac:dyDescent="0.2">
      <c r="A42" s="1">
        <v>39142</v>
      </c>
      <c r="B42" s="54">
        <v>1021053</v>
      </c>
      <c r="D42" s="1">
        <v>41699</v>
      </c>
      <c r="E42" s="78">
        <v>758000</v>
      </c>
      <c r="H42">
        <v>2015</v>
      </c>
      <c r="I42" s="11">
        <v>732483</v>
      </c>
      <c r="J42" s="11">
        <v>729609</v>
      </c>
      <c r="K42" s="11">
        <v>720434</v>
      </c>
      <c r="L42" s="78">
        <v>714920</v>
      </c>
      <c r="M42" s="78">
        <v>707270</v>
      </c>
      <c r="N42" s="78">
        <v>704471</v>
      </c>
      <c r="O42" s="78">
        <v>694035</v>
      </c>
      <c r="P42" s="78">
        <v>692190</v>
      </c>
      <c r="Q42" s="78">
        <v>690971</v>
      </c>
      <c r="R42" s="78">
        <v>675326</v>
      </c>
      <c r="S42" s="78">
        <v>774080</v>
      </c>
      <c r="T42" s="78">
        <v>639381</v>
      </c>
    </row>
    <row r="43" spans="1:21" x14ac:dyDescent="0.2">
      <c r="A43" s="1">
        <v>39173</v>
      </c>
      <c r="B43" s="54">
        <v>1020861</v>
      </c>
      <c r="D43" s="1">
        <v>41730</v>
      </c>
      <c r="E43" s="78">
        <v>753000</v>
      </c>
      <c r="H43">
        <v>2016</v>
      </c>
      <c r="I43" s="78">
        <v>637431</v>
      </c>
      <c r="J43" s="78">
        <v>627804</v>
      </c>
      <c r="K43" s="78">
        <v>614651</v>
      </c>
      <c r="L43" s="78">
        <v>609165</v>
      </c>
      <c r="M43" s="78">
        <v>607992</v>
      </c>
      <c r="N43" s="78">
        <v>599378</v>
      </c>
      <c r="O43" s="78">
        <v>592807</v>
      </c>
    </row>
    <row r="44" spans="1:21" x14ac:dyDescent="0.2">
      <c r="A44" s="1">
        <v>39203</v>
      </c>
      <c r="B44" s="54">
        <v>1015199</v>
      </c>
      <c r="D44" s="1">
        <v>41760</v>
      </c>
      <c r="E44" s="78">
        <v>749000</v>
      </c>
    </row>
    <row r="45" spans="1:21" x14ac:dyDescent="0.2">
      <c r="A45" s="1">
        <v>39234</v>
      </c>
      <c r="B45" s="54">
        <v>1011179</v>
      </c>
      <c r="D45" s="1">
        <v>41791</v>
      </c>
      <c r="E45" s="78">
        <v>750664</v>
      </c>
    </row>
    <row r="46" spans="1:21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1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1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</row>
    <row r="72" spans="1:5" x14ac:dyDescent="0.2">
      <c r="A72" s="1">
        <v>40057</v>
      </c>
      <c r="B72" s="73">
        <v>904586</v>
      </c>
    </row>
    <row r="73" spans="1:5" x14ac:dyDescent="0.2">
      <c r="A73" s="1">
        <v>40087</v>
      </c>
      <c r="B73" s="73">
        <v>895792</v>
      </c>
    </row>
    <row r="74" spans="1:5" x14ac:dyDescent="0.2">
      <c r="A74" s="1">
        <v>40118</v>
      </c>
      <c r="B74" s="73">
        <v>892551</v>
      </c>
    </row>
    <row r="75" spans="1:5" x14ac:dyDescent="0.2">
      <c r="A75" s="1">
        <v>40148</v>
      </c>
      <c r="B75" s="73">
        <v>895270</v>
      </c>
    </row>
    <row r="76" spans="1:5" x14ac:dyDescent="0.2">
      <c r="A76" s="1">
        <v>40179</v>
      </c>
      <c r="B76" s="73">
        <v>895294</v>
      </c>
    </row>
    <row r="77" spans="1:5" x14ac:dyDescent="0.2">
      <c r="A77" s="1">
        <v>40210</v>
      </c>
      <c r="B77" s="73">
        <v>890479</v>
      </c>
    </row>
    <row r="78" spans="1:5" x14ac:dyDescent="0.2">
      <c r="A78" s="1">
        <v>40238</v>
      </c>
      <c r="B78" s="73">
        <v>873504</v>
      </c>
    </row>
    <row r="79" spans="1:5" x14ac:dyDescent="0.2">
      <c r="A79" s="1">
        <v>40269</v>
      </c>
      <c r="B79" s="73">
        <v>847680</v>
      </c>
    </row>
    <row r="80" spans="1:5" x14ac:dyDescent="0.2">
      <c r="A80" s="1">
        <v>40299</v>
      </c>
      <c r="B80" s="73">
        <v>847259</v>
      </c>
    </row>
    <row r="81" spans="1:2" x14ac:dyDescent="0.2">
      <c r="A81" s="1">
        <v>40330</v>
      </c>
      <c r="B81" s="73">
        <v>840614</v>
      </c>
    </row>
    <row r="82" spans="1:2" x14ac:dyDescent="0.2">
      <c r="A82" s="1">
        <v>40360</v>
      </c>
      <c r="B82" s="73">
        <v>837713</v>
      </c>
    </row>
    <row r="83" spans="1:2" x14ac:dyDescent="0.2">
      <c r="A83" s="1">
        <v>40391</v>
      </c>
      <c r="B83" s="73">
        <v>840595</v>
      </c>
    </row>
    <row r="84" spans="1:2" x14ac:dyDescent="0.2">
      <c r="A84" s="1">
        <v>40422</v>
      </c>
      <c r="B84" s="73">
        <v>839384</v>
      </c>
    </row>
    <row r="85" spans="1:2" x14ac:dyDescent="0.2">
      <c r="A85" s="1">
        <v>40452</v>
      </c>
      <c r="B85" s="73">
        <v>834736</v>
      </c>
    </row>
    <row r="86" spans="1:2" x14ac:dyDescent="0.2">
      <c r="A86" s="1">
        <v>40483</v>
      </c>
      <c r="B86" s="73">
        <v>831990</v>
      </c>
    </row>
    <row r="87" spans="1:2" x14ac:dyDescent="0.2">
      <c r="A87" s="1">
        <v>40513</v>
      </c>
      <c r="B87" s="73">
        <v>830109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August 1, 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8" tint="0.39997558519241921"/>
    <pageSetUpPr fitToPage="1"/>
  </sheetPr>
  <dimension ref="A1:B16"/>
  <sheetViews>
    <sheetView workbookViewId="0">
      <selection activeCell="B15" sqref="B15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42186</v>
      </c>
      <c r="B4" s="78">
        <v>352954</v>
      </c>
    </row>
    <row r="5" spans="1:2" ht="12.75" customHeight="1" x14ac:dyDescent="0.2">
      <c r="A5" s="1">
        <v>42217</v>
      </c>
      <c r="B5" s="78">
        <v>351252</v>
      </c>
    </row>
    <row r="6" spans="1:2" ht="12.75" customHeight="1" x14ac:dyDescent="0.2">
      <c r="A6" s="1">
        <v>42248</v>
      </c>
      <c r="B6" s="78">
        <v>351378</v>
      </c>
    </row>
    <row r="7" spans="1:2" ht="12.75" customHeight="1" x14ac:dyDescent="0.2">
      <c r="A7" s="1">
        <v>42278</v>
      </c>
      <c r="B7" s="78">
        <v>350574</v>
      </c>
    </row>
    <row r="8" spans="1:2" ht="12.75" customHeight="1" x14ac:dyDescent="0.2">
      <c r="A8" s="1">
        <v>42309</v>
      </c>
      <c r="B8" s="78">
        <v>372036</v>
      </c>
    </row>
    <row r="9" spans="1:2" ht="12.75" customHeight="1" x14ac:dyDescent="0.2">
      <c r="A9" s="1">
        <v>42339</v>
      </c>
      <c r="B9" s="78">
        <v>340141</v>
      </c>
    </row>
    <row r="10" spans="1:2" ht="12.75" customHeight="1" x14ac:dyDescent="0.2">
      <c r="A10" s="1">
        <v>42370</v>
      </c>
      <c r="B10" s="78">
        <v>340461</v>
      </c>
    </row>
    <row r="11" spans="1:2" ht="12.75" customHeight="1" x14ac:dyDescent="0.2">
      <c r="A11" s="1">
        <v>42401</v>
      </c>
      <c r="B11" s="78">
        <v>336117</v>
      </c>
    </row>
    <row r="12" spans="1:2" ht="12.75" customHeight="1" x14ac:dyDescent="0.2">
      <c r="A12" s="1">
        <v>42430</v>
      </c>
      <c r="B12" s="78">
        <v>321025</v>
      </c>
    </row>
    <row r="13" spans="1:2" ht="12.75" customHeight="1" x14ac:dyDescent="0.2">
      <c r="A13" s="1">
        <v>42461</v>
      </c>
      <c r="B13" s="78">
        <v>319951</v>
      </c>
    </row>
    <row r="14" spans="1:2" ht="12.75" customHeight="1" x14ac:dyDescent="0.2">
      <c r="A14" s="1">
        <v>42491</v>
      </c>
      <c r="B14" s="78">
        <v>319837</v>
      </c>
    </row>
    <row r="15" spans="1:2" ht="12.75" customHeight="1" x14ac:dyDescent="0.2">
      <c r="A15" s="1">
        <v>42522</v>
      </c>
      <c r="B15" s="78">
        <v>318773</v>
      </c>
    </row>
    <row r="16" spans="1:2" ht="12.75" customHeight="1" x14ac:dyDescent="0.2">
      <c r="A16" s="1">
        <v>42552</v>
      </c>
      <c r="B16" s="78">
        <v>314374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August 1, 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7" tint="0.59999389629810485"/>
    <pageSetUpPr fitToPage="1"/>
  </sheetPr>
  <dimension ref="A1:M198"/>
  <sheetViews>
    <sheetView workbookViewId="0">
      <pane ySplit="18" topLeftCell="A138" activePane="bottomLeft" state="frozen"/>
      <selection pane="bottomLeft" activeCell="A155" sqref="A155:I157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122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57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57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/>
      <c r="B158" s="38"/>
      <c r="C158" s="39"/>
      <c r="D158" s="11"/>
      <c r="E158" s="25"/>
      <c r="F158" s="37"/>
      <c r="G158" s="39"/>
      <c r="H158" s="40"/>
      <c r="I158" s="6"/>
    </row>
    <row r="159" spans="1:9" x14ac:dyDescent="0.2">
      <c r="A159" s="1"/>
      <c r="B159" s="38"/>
      <c r="C159" s="39"/>
      <c r="D159" s="11"/>
      <c r="E159" s="25"/>
      <c r="F159" s="37"/>
      <c r="G159" s="39"/>
      <c r="H159" s="40"/>
      <c r="I159" s="6"/>
    </row>
    <row r="160" spans="1:9" x14ac:dyDescent="0.2">
      <c r="A160" s="35" t="s">
        <v>61</v>
      </c>
      <c r="I160" s="22"/>
    </row>
    <row r="161" spans="1:13" x14ac:dyDescent="0.2">
      <c r="A161" s="23" t="s">
        <v>58</v>
      </c>
    </row>
    <row r="162" spans="1:13" x14ac:dyDescent="0.2">
      <c r="A162" s="36" t="s">
        <v>59</v>
      </c>
    </row>
    <row r="163" spans="1:13" x14ac:dyDescent="0.2">
      <c r="A163" s="36" t="s">
        <v>60</v>
      </c>
    </row>
    <row r="164" spans="1:13" x14ac:dyDescent="0.2">
      <c r="A164" s="36" t="s">
        <v>10</v>
      </c>
    </row>
    <row r="167" spans="1:13" x14ac:dyDescent="0.2">
      <c r="A167" s="1"/>
      <c r="B167" s="19"/>
    </row>
    <row r="168" spans="1:13" x14ac:dyDescent="0.2">
      <c r="A168" t="s">
        <v>19</v>
      </c>
    </row>
    <row r="169" spans="1:13" x14ac:dyDescent="0.2">
      <c r="A169" s="13" t="s">
        <v>35</v>
      </c>
      <c r="B169" s="1" t="s">
        <v>94</v>
      </c>
      <c r="C169" s="1" t="s">
        <v>95</v>
      </c>
      <c r="D169" s="1" t="s">
        <v>23</v>
      </c>
      <c r="E169" s="1" t="s">
        <v>24</v>
      </c>
      <c r="F169" s="1" t="s">
        <v>25</v>
      </c>
      <c r="G169" s="1" t="s">
        <v>26</v>
      </c>
      <c r="H169" s="1" t="s">
        <v>27</v>
      </c>
      <c r="I169" s="1" t="s">
        <v>96</v>
      </c>
      <c r="J169" s="1" t="s">
        <v>97</v>
      </c>
      <c r="K169" s="1" t="s">
        <v>98</v>
      </c>
      <c r="L169" s="1" t="s">
        <v>99</v>
      </c>
      <c r="M169" s="1" t="s">
        <v>100</v>
      </c>
    </row>
    <row r="170" spans="1:13" hidden="1" x14ac:dyDescent="0.2">
      <c r="A170" s="24" t="s">
        <v>33</v>
      </c>
      <c r="B170" s="19">
        <v>298.38593672498041</v>
      </c>
      <c r="C170" s="19">
        <v>305.784182083009</v>
      </c>
      <c r="D170" s="19">
        <v>200.44032332505768</v>
      </c>
      <c r="E170" s="19">
        <v>270.15399300908501</v>
      </c>
      <c r="F170" s="19">
        <v>253.26676983202614</v>
      </c>
      <c r="G170" s="19">
        <v>350.42693702777143</v>
      </c>
      <c r="H170" s="19">
        <v>351.46218689622452</v>
      </c>
      <c r="I170" s="19">
        <v>289.13275873569143</v>
      </c>
      <c r="J170" s="19">
        <v>303.59101968180954</v>
      </c>
      <c r="K170" s="19">
        <v>507.72337698658123</v>
      </c>
      <c r="L170" s="19">
        <v>228.60132063879396</v>
      </c>
      <c r="M170" s="19">
        <v>273.72933671227003</v>
      </c>
    </row>
    <row r="171" spans="1:13" x14ac:dyDescent="0.2">
      <c r="A171" s="24" t="s">
        <v>34</v>
      </c>
      <c r="B171" s="19">
        <v>322.19386048011614</v>
      </c>
      <c r="C171" s="21">
        <v>361.76485427815697</v>
      </c>
      <c r="D171" s="21">
        <v>327.08604252089242</v>
      </c>
      <c r="E171" s="21">
        <v>372.33218668908614</v>
      </c>
      <c r="F171" s="21">
        <v>495.47982824498166</v>
      </c>
      <c r="G171" s="21">
        <v>304.08624639416996</v>
      </c>
      <c r="H171" s="21">
        <v>364.46789407112391</v>
      </c>
      <c r="I171" s="21">
        <v>338.03699257865503</v>
      </c>
      <c r="J171" s="21">
        <v>311.43220879588625</v>
      </c>
      <c r="K171" s="21">
        <v>237.37620746530891</v>
      </c>
      <c r="L171" s="21">
        <v>359.71788742392221</v>
      </c>
      <c r="M171" s="19">
        <v>470.83661951398142</v>
      </c>
    </row>
    <row r="172" spans="1:13" x14ac:dyDescent="0.2">
      <c r="A172" s="24" t="s">
        <v>62</v>
      </c>
      <c r="B172" s="6">
        <v>355.06042506448989</v>
      </c>
      <c r="C172" s="6">
        <v>461.62705546984364</v>
      </c>
      <c r="D172" s="6">
        <v>412.22593278479275</v>
      </c>
      <c r="E172" s="6">
        <v>485.71</v>
      </c>
      <c r="F172" s="6">
        <v>358.27</v>
      </c>
      <c r="G172" s="6">
        <f>+I36</f>
        <v>272.64672696419638</v>
      </c>
      <c r="H172" s="22">
        <f>+I37</f>
        <v>323.75531094934018</v>
      </c>
      <c r="I172" s="22">
        <v>363.15</v>
      </c>
      <c r="J172" s="22">
        <v>398.62</v>
      </c>
      <c r="K172" s="22">
        <f>+I40</f>
        <v>421.27080548395196</v>
      </c>
      <c r="L172" s="22">
        <f>+I41</f>
        <v>307.35363293499734</v>
      </c>
      <c r="M172" s="22">
        <f>+I42</f>
        <v>493.14227038593737</v>
      </c>
    </row>
    <row r="173" spans="1:13" x14ac:dyDescent="0.2">
      <c r="A173" s="24" t="s">
        <v>92</v>
      </c>
      <c r="B173" s="6">
        <f>+I43</f>
        <v>537.25699837461354</v>
      </c>
      <c r="C173" s="6">
        <f>+I44</f>
        <v>1035.2310242541382</v>
      </c>
      <c r="D173" s="6">
        <v>428.13</v>
      </c>
      <c r="E173" s="6">
        <v>322.25</v>
      </c>
      <c r="F173" s="6">
        <v>768.47</v>
      </c>
      <c r="G173" s="6">
        <v>495</v>
      </c>
      <c r="H173" s="22">
        <v>296.79000000000002</v>
      </c>
      <c r="I173" s="22">
        <v>268.16000000000003</v>
      </c>
      <c r="J173" s="22">
        <v>627.98</v>
      </c>
      <c r="K173" s="22">
        <v>1121.5899999999999</v>
      </c>
      <c r="L173" s="22">
        <v>387.46</v>
      </c>
      <c r="M173" s="22">
        <v>265.27999999999997</v>
      </c>
    </row>
    <row r="174" spans="1:13" x14ac:dyDescent="0.2">
      <c r="A174" s="24">
        <v>2008</v>
      </c>
      <c r="B174" s="6">
        <v>236.96</v>
      </c>
      <c r="C174" s="6">
        <v>308.18</v>
      </c>
      <c r="D174" s="6">
        <v>230.79</v>
      </c>
      <c r="E174" s="6">
        <v>406.18</v>
      </c>
      <c r="F174" s="6">
        <v>489.35</v>
      </c>
      <c r="G174" s="6">
        <v>3636.81</v>
      </c>
      <c r="H174" s="6">
        <v>7430.16</v>
      </c>
      <c r="I174" s="6">
        <v>12624.07</v>
      </c>
      <c r="J174" s="6">
        <v>0</v>
      </c>
      <c r="K174" s="22">
        <v>1332.71</v>
      </c>
      <c r="L174" s="22">
        <v>421.01</v>
      </c>
      <c r="M174" s="22">
        <v>351.68</v>
      </c>
    </row>
    <row r="175" spans="1:13" x14ac:dyDescent="0.2">
      <c r="A175" s="24">
        <v>2009</v>
      </c>
      <c r="B175" s="6">
        <v>245.04</v>
      </c>
      <c r="C175" s="6">
        <v>374.6940443342117</v>
      </c>
      <c r="D175" s="6">
        <v>505.91</v>
      </c>
      <c r="E175" s="6">
        <v>1018.25</v>
      </c>
      <c r="F175" s="6">
        <v>332.40871570222055</v>
      </c>
      <c r="G175" s="6">
        <v>3018.8089055124378</v>
      </c>
      <c r="H175" s="6">
        <v>609.72652039816865</v>
      </c>
      <c r="I175" s="6">
        <v>2793.64</v>
      </c>
      <c r="J175" s="6">
        <v>635.61</v>
      </c>
      <c r="K175" s="6">
        <v>7559.5</v>
      </c>
      <c r="L175" s="6">
        <v>1920.4167577165697</v>
      </c>
      <c r="M175" s="6">
        <v>1178.2784524285933</v>
      </c>
    </row>
    <row r="176" spans="1:13" x14ac:dyDescent="0.2">
      <c r="A176" s="24">
        <v>2010</v>
      </c>
      <c r="B176" s="6">
        <v>505.54118221696422</v>
      </c>
      <c r="C176" s="6">
        <v>3698.9398682463338</v>
      </c>
      <c r="D176" s="6">
        <v>1877.716089005492</v>
      </c>
      <c r="E176" s="6">
        <v>1327.9653391707</v>
      </c>
      <c r="F176" s="6">
        <v>415.47814431549506</v>
      </c>
      <c r="G176" s="6">
        <v>2580.055063608474</v>
      </c>
      <c r="H176" s="6">
        <v>3329.051951532183</v>
      </c>
      <c r="I176" s="6">
        <v>538.78423755004769</v>
      </c>
      <c r="J176" s="6">
        <v>1147.3080506199669</v>
      </c>
      <c r="K176" s="6">
        <v>871.75506540543381</v>
      </c>
      <c r="L176" s="6">
        <v>2652.4419326027132</v>
      </c>
      <c r="M176" s="6">
        <v>530.59120834509372</v>
      </c>
    </row>
    <row r="177" spans="1:13" x14ac:dyDescent="0.2">
      <c r="A177" s="24">
        <v>2011</v>
      </c>
      <c r="B177" s="6">
        <v>415.45699728948529</v>
      </c>
      <c r="C177" s="6">
        <v>716.25462085308061</v>
      </c>
      <c r="D177" s="6">
        <v>728.63696787537117</v>
      </c>
      <c r="E177" s="6">
        <v>562.04103911126117</v>
      </c>
      <c r="F177" s="6">
        <v>277.5238629691093</v>
      </c>
      <c r="G177" s="6">
        <v>721.21521110238348</v>
      </c>
      <c r="H177" s="6">
        <v>691.85700941003847</v>
      </c>
      <c r="I177" s="6">
        <v>379.11210152281956</v>
      </c>
      <c r="J177" s="6">
        <v>261.06124053359787</v>
      </c>
      <c r="K177" s="6">
        <v>359.11000414473182</v>
      </c>
      <c r="L177" s="6">
        <v>319.53206651758359</v>
      </c>
      <c r="M177" s="6">
        <v>295.00075349203541</v>
      </c>
    </row>
    <row r="178" spans="1:13" x14ac:dyDescent="0.2">
      <c r="A178" s="24">
        <v>2012</v>
      </c>
      <c r="B178" s="6">
        <v>355.88777227047427</v>
      </c>
      <c r="C178" s="6">
        <v>455.87542189399198</v>
      </c>
      <c r="D178" s="6">
        <v>289.89316905712536</v>
      </c>
      <c r="E178" s="6">
        <v>330.09859979895361</v>
      </c>
      <c r="F178" s="6">
        <v>505.99171121897859</v>
      </c>
      <c r="G178" s="6">
        <v>474.7925547794332</v>
      </c>
      <c r="H178" s="6">
        <v>324.53845086379829</v>
      </c>
      <c r="I178" s="6">
        <v>424.60377879540857</v>
      </c>
      <c r="J178" s="6">
        <v>514.46855658869117</v>
      </c>
      <c r="K178" s="6">
        <v>455.24544484473842</v>
      </c>
      <c r="L178" s="6">
        <v>648.41106270598868</v>
      </c>
      <c r="M178" s="6">
        <v>482.66611755160244</v>
      </c>
    </row>
    <row r="179" spans="1:13" x14ac:dyDescent="0.2">
      <c r="A179" s="24">
        <v>2013</v>
      </c>
      <c r="B179" s="6">
        <v>667.45936994048304</v>
      </c>
      <c r="C179" s="6">
        <v>326.66643783450507</v>
      </c>
      <c r="D179" s="6">
        <v>355.84217158859468</v>
      </c>
      <c r="E179" s="6">
        <v>449.27777318592751</v>
      </c>
      <c r="F179" s="6">
        <v>475.26098558461587</v>
      </c>
      <c r="G179" s="6">
        <v>603.75670488351614</v>
      </c>
      <c r="H179" s="6">
        <v>392.39438915334898</v>
      </c>
      <c r="I179" s="6">
        <v>452.41772482002813</v>
      </c>
      <c r="J179" s="6">
        <v>397.81307685546017</v>
      </c>
      <c r="K179" s="6">
        <v>261.78233375334912</v>
      </c>
      <c r="L179" s="6">
        <v>390.15892794445682</v>
      </c>
      <c r="M179" s="6">
        <v>293.64367399977897</v>
      </c>
    </row>
    <row r="180" spans="1:13" x14ac:dyDescent="0.2">
      <c r="A180" s="24">
        <v>2014</v>
      </c>
      <c r="B180" s="6">
        <v>350.25972979114766</v>
      </c>
      <c r="C180" s="6">
        <v>367.40669878709667</v>
      </c>
      <c r="D180" s="6">
        <v>306.25795480813571</v>
      </c>
      <c r="E180" s="6">
        <v>485.9932966927409</v>
      </c>
      <c r="F180" s="6">
        <v>319.62222381154101</v>
      </c>
      <c r="G180" s="6">
        <v>327.20287516932927</v>
      </c>
      <c r="H180" s="6">
        <v>200.05169545322295</v>
      </c>
      <c r="I180" s="6">
        <v>328.66010924642364</v>
      </c>
      <c r="J180" s="6">
        <v>382.89814355436073</v>
      </c>
      <c r="K180" s="6">
        <v>403.86145605146709</v>
      </c>
      <c r="L180" s="6">
        <v>176.75891696198656</v>
      </c>
      <c r="M180" s="6">
        <v>542.43375523097518</v>
      </c>
    </row>
    <row r="181" spans="1:13" x14ac:dyDescent="0.2">
      <c r="A181" s="24">
        <v>2015</v>
      </c>
      <c r="B181" s="6">
        <v>495.33287275030079</v>
      </c>
      <c r="C181" s="6">
        <v>281.75803398136213</v>
      </c>
      <c r="D181" s="6">
        <v>1987.3828746729225</v>
      </c>
      <c r="E181" s="6">
        <v>231.97583787996882</v>
      </c>
      <c r="F181" s="6">
        <v>175</v>
      </c>
      <c r="G181" s="6">
        <v>4647.6094159107552</v>
      </c>
      <c r="H181" s="6">
        <v>249.99999999999997</v>
      </c>
      <c r="I181" s="6">
        <v>2136.9274490299199</v>
      </c>
      <c r="J181" s="6">
        <v>298.06261817080662</v>
      </c>
      <c r="K181" s="6">
        <v>249.31176766959061</v>
      </c>
      <c r="L181" s="6">
        <v>175.67979709915193</v>
      </c>
      <c r="M181" s="6">
        <v>324.55888193990967</v>
      </c>
    </row>
    <row r="182" spans="1:13" x14ac:dyDescent="0.2">
      <c r="A182" s="24">
        <v>2016</v>
      </c>
      <c r="B182" s="6">
        <v>354.50320762131281</v>
      </c>
      <c r="C182" s="6">
        <v>218.52701856436164</v>
      </c>
      <c r="D182" s="6">
        <v>196.625</v>
      </c>
      <c r="E182" s="6">
        <v>217.2752464297586</v>
      </c>
      <c r="F182" s="6">
        <v>210.17778843357729</v>
      </c>
      <c r="G182" s="6">
        <v>179.76878612716763</v>
      </c>
      <c r="H182" s="6">
        <v>201.1904761904762</v>
      </c>
      <c r="I182" s="6"/>
      <c r="J182" s="6"/>
      <c r="K182" s="6"/>
      <c r="L182" s="6"/>
      <c r="M182" s="6"/>
    </row>
    <row r="183" spans="1:13" x14ac:dyDescent="0.2">
      <c r="A183" s="1"/>
    </row>
    <row r="184" spans="1:13" x14ac:dyDescent="0.2">
      <c r="A184" s="1" t="s">
        <v>18</v>
      </c>
    </row>
    <row r="185" spans="1:13" x14ac:dyDescent="0.2">
      <c r="A185" s="13" t="s">
        <v>35</v>
      </c>
      <c r="B185" s="1" t="s">
        <v>94</v>
      </c>
      <c r="C185" s="1" t="s">
        <v>95</v>
      </c>
      <c r="D185" s="1" t="s">
        <v>23</v>
      </c>
      <c r="E185" s="1" t="s">
        <v>24</v>
      </c>
      <c r="F185" s="1" t="s">
        <v>25</v>
      </c>
      <c r="G185" s="1" t="s">
        <v>26</v>
      </c>
      <c r="H185" s="1" t="s">
        <v>27</v>
      </c>
      <c r="I185" s="1" t="s">
        <v>96</v>
      </c>
      <c r="J185" s="1" t="s">
        <v>97</v>
      </c>
      <c r="K185" s="1" t="s">
        <v>98</v>
      </c>
      <c r="L185" s="1" t="s">
        <v>99</v>
      </c>
      <c r="M185" s="1" t="s">
        <v>100</v>
      </c>
    </row>
    <row r="186" spans="1:13" hidden="1" x14ac:dyDescent="0.2">
      <c r="A186" s="24" t="s">
        <v>33</v>
      </c>
      <c r="B186" s="18">
        <v>1209755.95</v>
      </c>
      <c r="C186" s="18">
        <v>4170405.46</v>
      </c>
      <c r="D186" s="18">
        <v>2773809.65</v>
      </c>
      <c r="E186" s="18">
        <v>686310.01</v>
      </c>
      <c r="F186" s="18">
        <v>3741030.81</v>
      </c>
      <c r="G186" s="18">
        <v>1942833.52</v>
      </c>
      <c r="H186" s="18">
        <v>2044652.36</v>
      </c>
      <c r="I186" s="18">
        <v>1989653.49</v>
      </c>
      <c r="J186" s="18">
        <v>3193258.69</v>
      </c>
      <c r="K186" s="18">
        <v>8518107.5899999999</v>
      </c>
      <c r="L186" s="18">
        <v>1842154.71</v>
      </c>
      <c r="M186" s="18">
        <v>952899.45</v>
      </c>
    </row>
    <row r="187" spans="1:13" x14ac:dyDescent="0.2">
      <c r="A187" s="24" t="s">
        <v>34</v>
      </c>
      <c r="B187" s="20">
        <v>1118950.28</v>
      </c>
      <c r="C187" s="20">
        <f>5701671.68</f>
        <v>5701671.6799999997</v>
      </c>
      <c r="D187" s="20">
        <v>2990636</v>
      </c>
      <c r="E187" s="20">
        <v>3480941.06</v>
      </c>
      <c r="F187" s="20">
        <v>5311157.78</v>
      </c>
      <c r="G187" s="20">
        <v>2703889.29</v>
      </c>
      <c r="H187" s="20">
        <v>4650705.09</v>
      </c>
      <c r="I187" s="20">
        <v>1836091.87</v>
      </c>
      <c r="J187" s="20">
        <v>5604577.6299999999</v>
      </c>
      <c r="K187" s="20">
        <v>1324037.01</v>
      </c>
      <c r="L187" s="20">
        <v>1612996.95</v>
      </c>
      <c r="M187" s="40">
        <v>4024433.63</v>
      </c>
    </row>
    <row r="188" spans="1:13" x14ac:dyDescent="0.2">
      <c r="A188" s="24" t="s">
        <v>62</v>
      </c>
      <c r="B188" s="40">
        <v>1537320.39</v>
      </c>
      <c r="C188" s="40">
        <v>2259041.2400000002</v>
      </c>
      <c r="D188" s="40">
        <v>4813881.28</v>
      </c>
      <c r="E188" s="20">
        <v>3141523.23</v>
      </c>
      <c r="F188" s="20">
        <v>6025369.9500000002</v>
      </c>
      <c r="G188" s="22">
        <f>+H36</f>
        <v>890923.62</v>
      </c>
      <c r="H188" s="22">
        <f>+H37</f>
        <v>1590293.21</v>
      </c>
      <c r="I188" s="22">
        <v>4274006.8099999996</v>
      </c>
      <c r="J188" s="22">
        <v>2004961.5</v>
      </c>
      <c r="K188" s="22">
        <f>+H40</f>
        <v>1846724.83</v>
      </c>
      <c r="L188" s="22">
        <f>+H41</f>
        <v>5058312.37</v>
      </c>
      <c r="M188" s="22">
        <f>+H42</f>
        <v>2214236.41</v>
      </c>
    </row>
    <row r="189" spans="1:13" x14ac:dyDescent="0.2">
      <c r="A189" s="24" t="s">
        <v>92</v>
      </c>
      <c r="B189" s="22">
        <f>+H43</f>
        <v>4569069.37</v>
      </c>
      <c r="C189" s="22">
        <f>+H44</f>
        <v>11078923.369999999</v>
      </c>
      <c r="D189" s="40">
        <v>2567201.33</v>
      </c>
      <c r="E189" s="20">
        <v>3250525.86</v>
      </c>
      <c r="F189" s="20">
        <v>4844311.6399999997</v>
      </c>
      <c r="G189" s="20">
        <v>4008594.4</v>
      </c>
      <c r="H189" s="20">
        <v>2529957.38</v>
      </c>
      <c r="I189" s="22">
        <v>2892575.29</v>
      </c>
      <c r="J189" s="22">
        <v>1936243.01</v>
      </c>
      <c r="K189" s="22">
        <v>6035465.6900000004</v>
      </c>
      <c r="L189" s="22">
        <v>1171854.94</v>
      </c>
      <c r="M189" s="22">
        <v>2413328.16</v>
      </c>
    </row>
    <row r="190" spans="1:13" x14ac:dyDescent="0.2">
      <c r="A190" s="4">
        <v>2008</v>
      </c>
      <c r="B190" s="22">
        <f>+H55</f>
        <v>1304223.48</v>
      </c>
      <c r="C190" s="22">
        <f>H56</f>
        <v>433826.75</v>
      </c>
      <c r="D190" s="22">
        <f>H57</f>
        <v>3959010.21</v>
      </c>
      <c r="E190" s="40">
        <v>1409967.24</v>
      </c>
      <c r="F190" s="40">
        <v>2287897.7799999998</v>
      </c>
      <c r="G190" s="40">
        <v>35829909.810000002</v>
      </c>
      <c r="H190" s="20">
        <v>48806966.780000001</v>
      </c>
      <c r="I190" s="22">
        <v>93831700.030000001</v>
      </c>
      <c r="J190" s="22">
        <v>0</v>
      </c>
      <c r="K190" s="22">
        <v>43559940.380000003</v>
      </c>
      <c r="L190" s="40">
        <v>3757649.9199999999</v>
      </c>
      <c r="M190" s="40">
        <v>1501254.23</v>
      </c>
    </row>
    <row r="191" spans="1:13" x14ac:dyDescent="0.2">
      <c r="A191" s="4">
        <v>2009</v>
      </c>
      <c r="B191" s="40">
        <v>880837.75</v>
      </c>
      <c r="C191" s="6">
        <v>604287.81999999995</v>
      </c>
      <c r="D191" s="6">
        <v>1356772.99</v>
      </c>
      <c r="E191" s="40">
        <v>773943.34</v>
      </c>
      <c r="F191" s="40">
        <v>3758375.82</v>
      </c>
      <c r="G191" s="40">
        <v>1441487.29</v>
      </c>
      <c r="H191" s="40">
        <v>3236428.98</v>
      </c>
      <c r="I191" s="40">
        <v>7324454.3799999999</v>
      </c>
      <c r="J191" s="40">
        <v>29932</v>
      </c>
      <c r="K191" s="40">
        <v>12131040.07</v>
      </c>
      <c r="L191" s="6">
        <v>2654065.89</v>
      </c>
      <c r="M191" s="6">
        <v>9445466.5500000007</v>
      </c>
    </row>
    <row r="192" spans="1:13" x14ac:dyDescent="0.2">
      <c r="A192" s="4">
        <v>2010</v>
      </c>
      <c r="B192" s="6">
        <v>4099665.49</v>
      </c>
      <c r="C192" s="6">
        <v>6303884.9800000004</v>
      </c>
      <c r="D192" s="6">
        <v>4826740.5599999996</v>
      </c>
      <c r="E192" s="6">
        <v>3471860.47</v>
      </c>
      <c r="F192" s="6">
        <v>1820157.4</v>
      </c>
      <c r="G192">
        <v>6072056.3899999997</v>
      </c>
      <c r="H192">
        <v>4596455.32</v>
      </c>
      <c r="I192">
        <v>3716759.96</v>
      </c>
      <c r="J192" s="40">
        <v>1121923.8600000001</v>
      </c>
      <c r="K192" s="40">
        <v>2705881.52</v>
      </c>
      <c r="L192" s="40">
        <v>6592803.5700000003</v>
      </c>
      <c r="M192" s="6">
        <v>2864918.74</v>
      </c>
    </row>
    <row r="193" spans="1:13" x14ac:dyDescent="0.2">
      <c r="A193" s="4">
        <v>2011</v>
      </c>
      <c r="B193" s="40">
        <v>2216371.6800000002</v>
      </c>
      <c r="C193" s="40">
        <v>604518.9</v>
      </c>
      <c r="D193" s="40">
        <v>11572567.17</v>
      </c>
      <c r="E193">
        <v>2332301.7000000002</v>
      </c>
      <c r="F193">
        <v>2774369.98</v>
      </c>
      <c r="G193">
        <v>2446928.15</v>
      </c>
      <c r="H193">
        <v>4237220.83</v>
      </c>
      <c r="I193">
        <v>667147.06999999995</v>
      </c>
      <c r="J193">
        <v>2978732.25</v>
      </c>
      <c r="K193">
        <v>2715376.54</v>
      </c>
      <c r="L193">
        <v>1391869.22</v>
      </c>
      <c r="M193">
        <v>4625707.6900000004</v>
      </c>
    </row>
    <row r="194" spans="1:13" x14ac:dyDescent="0.2">
      <c r="A194" s="4">
        <v>2012</v>
      </c>
      <c r="B194" s="6">
        <v>2034845.28</v>
      </c>
      <c r="C194" s="6">
        <v>3360494.79</v>
      </c>
      <c r="D194" s="6">
        <v>1015037.74</v>
      </c>
      <c r="E194">
        <v>834086.54</v>
      </c>
      <c r="F194">
        <v>7401140.7599999998</v>
      </c>
      <c r="G194">
        <v>2940680.39</v>
      </c>
      <c r="H194">
        <v>498136.34</v>
      </c>
      <c r="I194">
        <v>4907849.4400000004</v>
      </c>
      <c r="J194">
        <v>337567</v>
      </c>
      <c r="K194">
        <v>1360942.6</v>
      </c>
      <c r="L194">
        <v>1821788.69</v>
      </c>
      <c r="M194">
        <v>1963075.5</v>
      </c>
    </row>
    <row r="195" spans="1:13" x14ac:dyDescent="0.2">
      <c r="A195" s="4">
        <v>2013</v>
      </c>
      <c r="B195" s="6">
        <v>1170803.83</v>
      </c>
      <c r="C195" s="6">
        <v>756594.75</v>
      </c>
      <c r="D195" s="6">
        <v>279549.61</v>
      </c>
      <c r="E195" s="40">
        <v>2011205.43</v>
      </c>
      <c r="F195" s="40">
        <v>592552.06999999995</v>
      </c>
      <c r="G195" s="40">
        <v>2626342.27</v>
      </c>
      <c r="H195">
        <v>700580.55</v>
      </c>
      <c r="I195">
        <v>1124182.04</v>
      </c>
      <c r="J195">
        <v>2715392.5</v>
      </c>
      <c r="K195">
        <v>4021116.7</v>
      </c>
      <c r="L195">
        <v>2690297.58</v>
      </c>
      <c r="M195">
        <v>770570.92</v>
      </c>
    </row>
    <row r="196" spans="1:13" x14ac:dyDescent="0.2">
      <c r="A196" s="4">
        <v>2014</v>
      </c>
      <c r="B196" s="40">
        <v>816900.26</v>
      </c>
      <c r="C196">
        <v>1106094.3999999999</v>
      </c>
      <c r="D196">
        <v>769753.95</v>
      </c>
      <c r="E196">
        <v>1871963.56</v>
      </c>
      <c r="F196">
        <v>580974.12</v>
      </c>
      <c r="G196">
        <v>1138394.1000000001</v>
      </c>
      <c r="H196">
        <v>1512670.89</v>
      </c>
      <c r="I196">
        <v>997895.9</v>
      </c>
      <c r="J196" s="6">
        <v>663723.30000000005</v>
      </c>
      <c r="K196" s="6">
        <v>1196508.22</v>
      </c>
      <c r="L196" s="6">
        <v>69330.149999999994</v>
      </c>
      <c r="M196">
        <v>634492.9</v>
      </c>
    </row>
    <row r="197" spans="1:13" x14ac:dyDescent="0.2">
      <c r="A197" s="4">
        <v>2015</v>
      </c>
      <c r="B197" s="40">
        <v>2700090.2</v>
      </c>
      <c r="C197">
        <v>307035.95600000001</v>
      </c>
      <c r="D197">
        <v>2202616.44</v>
      </c>
      <c r="E197" s="6">
        <v>23810</v>
      </c>
      <c r="F197" s="6">
        <v>6312.25</v>
      </c>
      <c r="G197" s="6">
        <v>3745369</v>
      </c>
      <c r="H197">
        <v>9005</v>
      </c>
      <c r="I197">
        <v>3084851.37</v>
      </c>
      <c r="J197" s="6">
        <v>476400.04</v>
      </c>
      <c r="K197" s="40">
        <v>96492.38</v>
      </c>
      <c r="L197" s="40">
        <v>22165.52</v>
      </c>
      <c r="M197" s="40">
        <v>482109.5</v>
      </c>
    </row>
    <row r="198" spans="1:13" x14ac:dyDescent="0.2">
      <c r="A198" s="4">
        <v>2016</v>
      </c>
      <c r="B198" s="40">
        <v>307629.73</v>
      </c>
      <c r="C198">
        <v>519939.15</v>
      </c>
      <c r="D198">
        <v>47190</v>
      </c>
      <c r="E198">
        <v>139880.5</v>
      </c>
      <c r="F198" s="6">
        <v>312958.3</v>
      </c>
      <c r="G198" s="6">
        <v>31100</v>
      </c>
      <c r="H198" s="6">
        <v>59150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7" tint="0.59999389629810485"/>
    <pageSetUpPr fitToPage="1"/>
  </sheetPr>
  <dimension ref="A3:Z489"/>
  <sheetViews>
    <sheetView tabSelected="1" topLeftCell="A269" workbookViewId="0">
      <selection activeCell="G293" sqref="G293:G332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42095</v>
      </c>
      <c r="B5" s="6">
        <v>14421594.060000001</v>
      </c>
      <c r="C5" s="6">
        <v>7085860.7000000002</v>
      </c>
      <c r="D5" s="6">
        <v>760168.42</v>
      </c>
    </row>
    <row r="6" spans="1:5" x14ac:dyDescent="0.2">
      <c r="A6" s="1">
        <v>42125</v>
      </c>
      <c r="B6" s="6">
        <v>15734116.949999999</v>
      </c>
      <c r="C6" s="6">
        <v>8098972.25</v>
      </c>
      <c r="D6" s="6">
        <v>788263.2</v>
      </c>
    </row>
    <row r="7" spans="1:5" x14ac:dyDescent="0.2">
      <c r="A7" s="1">
        <v>42156</v>
      </c>
      <c r="B7" s="6">
        <v>15456004.689999999</v>
      </c>
      <c r="C7" s="6">
        <v>7929441.96</v>
      </c>
      <c r="D7" s="6">
        <v>691008.78</v>
      </c>
    </row>
    <row r="8" spans="1:5" x14ac:dyDescent="0.2">
      <c r="A8" s="1">
        <v>42186</v>
      </c>
      <c r="B8" s="6">
        <v>13105915.85</v>
      </c>
      <c r="C8" s="6">
        <v>7934996.8600000003</v>
      </c>
      <c r="D8" s="6">
        <v>653222.42000000004</v>
      </c>
    </row>
    <row r="9" spans="1:5" x14ac:dyDescent="0.2">
      <c r="A9" s="1">
        <v>42217</v>
      </c>
      <c r="B9" s="6">
        <v>11011518.6</v>
      </c>
      <c r="C9" s="6">
        <v>7652632.25</v>
      </c>
      <c r="D9" s="6">
        <v>499773.46</v>
      </c>
    </row>
    <row r="10" spans="1:5" x14ac:dyDescent="0.2">
      <c r="A10" s="1">
        <v>42248</v>
      </c>
      <c r="B10" s="6">
        <v>10719674.74</v>
      </c>
      <c r="C10" s="6">
        <v>6508012.5800000001</v>
      </c>
      <c r="D10" s="6">
        <v>564592.24</v>
      </c>
    </row>
    <row r="11" spans="1:5" x14ac:dyDescent="0.2">
      <c r="A11" s="1">
        <v>42278</v>
      </c>
      <c r="B11" s="6">
        <v>10981211.4</v>
      </c>
      <c r="C11" s="6">
        <v>6061566.8899999997</v>
      </c>
      <c r="D11" s="6">
        <v>586713.39</v>
      </c>
    </row>
    <row r="12" spans="1:5" x14ac:dyDescent="0.2">
      <c r="A12" s="1">
        <v>42309</v>
      </c>
      <c r="B12" s="6">
        <v>9195266.2699999996</v>
      </c>
      <c r="C12" s="6">
        <v>4685917.03</v>
      </c>
      <c r="D12" s="6">
        <v>595345.43000000005</v>
      </c>
    </row>
    <row r="13" spans="1:5" x14ac:dyDescent="0.2">
      <c r="A13" s="1">
        <v>42339</v>
      </c>
      <c r="B13" s="6">
        <v>8029864.7400000002</v>
      </c>
      <c r="C13" s="6">
        <v>4449150.45</v>
      </c>
      <c r="D13" s="6">
        <v>536980.44999999995</v>
      </c>
    </row>
    <row r="14" spans="1:5" x14ac:dyDescent="0.2">
      <c r="A14" s="1">
        <v>42370</v>
      </c>
      <c r="B14" s="6">
        <v>5986076.1699999999</v>
      </c>
      <c r="C14" s="6">
        <v>5244595.3499999996</v>
      </c>
      <c r="D14" s="6">
        <v>421440.51</v>
      </c>
    </row>
    <row r="15" spans="1:5" x14ac:dyDescent="0.2">
      <c r="A15" s="1">
        <v>42401</v>
      </c>
      <c r="B15" s="6">
        <v>5742492.4100000001</v>
      </c>
      <c r="C15" s="6">
        <v>4140966.43</v>
      </c>
      <c r="D15" s="6">
        <v>408551.23</v>
      </c>
    </row>
    <row r="16" spans="1:5" x14ac:dyDescent="0.2">
      <c r="A16" s="1">
        <v>42430</v>
      </c>
      <c r="B16" s="6">
        <v>7774818.46</v>
      </c>
      <c r="C16" s="6">
        <v>3607093.84</v>
      </c>
      <c r="D16" s="6">
        <v>586034.31000000006</v>
      </c>
    </row>
    <row r="17" spans="1:26" x14ac:dyDescent="0.2">
      <c r="A17" s="1">
        <v>42461</v>
      </c>
      <c r="B17" s="6">
        <v>8659150</v>
      </c>
      <c r="C17" s="6">
        <v>3929455.18</v>
      </c>
      <c r="D17" s="6">
        <v>529896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6">
        <f>SUM(B5:B18)</f>
        <v>136817704.33999997</v>
      </c>
      <c r="C19" s="6">
        <f>SUM(C5:C18)</f>
        <v>77328661.770000011</v>
      </c>
      <c r="D19" s="64">
        <f>SUM(D5:D18)</f>
        <v>7621989.8399999999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34532926.399999999</v>
      </c>
      <c r="O39">
        <v>30660040.309999999</v>
      </c>
      <c r="P39">
        <v>33825263.57</v>
      </c>
      <c r="Q39">
        <v>32210558.489999998</v>
      </c>
      <c r="R39">
        <v>32706554.350000001</v>
      </c>
      <c r="S39">
        <v>30918975.77</v>
      </c>
      <c r="T39">
        <v>34099756.450000003</v>
      </c>
      <c r="U39">
        <v>34917851.770000003</v>
      </c>
      <c r="V39">
        <v>33181624.780000001</v>
      </c>
      <c r="W39">
        <v>29195834.719999999</v>
      </c>
      <c r="X39">
        <v>26726500.640000001</v>
      </c>
      <c r="Y39">
        <v>29360215.710000001</v>
      </c>
      <c r="Z39" s="27">
        <f>SUM(N39:Y39)</f>
        <v>382336102.95999998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26682921.539999999</v>
      </c>
      <c r="O40">
        <v>25906636.359999999</v>
      </c>
      <c r="P40">
        <v>30871041.120000001</v>
      </c>
      <c r="Q40">
        <v>28196005.359999999</v>
      </c>
      <c r="R40">
        <v>30270790.399999999</v>
      </c>
      <c r="S40">
        <v>30521905.66</v>
      </c>
      <c r="T40">
        <v>29697793.510000002</v>
      </c>
      <c r="U40">
        <v>28173441.690000001</v>
      </c>
      <c r="V40">
        <v>26802736.93</v>
      </c>
      <c r="W40">
        <v>24323488.530000001</v>
      </c>
      <c r="X40">
        <v>20707145</v>
      </c>
      <c r="Y40">
        <v>17098169.190000001</v>
      </c>
      <c r="Z40" s="27">
        <f>SUM(N40:Y40)</f>
        <v>319252075.29000002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12983824.869999999</v>
      </c>
      <c r="O41">
        <v>12517260.74</v>
      </c>
      <c r="P41">
        <v>12795973.550000001</v>
      </c>
      <c r="Q41">
        <v>14421594.060000001</v>
      </c>
      <c r="R41">
        <v>15734116.949999999</v>
      </c>
      <c r="S41">
        <v>15456004.689999999</v>
      </c>
      <c r="T41">
        <v>13105915.85</v>
      </c>
      <c r="U41">
        <v>11011518.6</v>
      </c>
      <c r="V41">
        <v>10719674.74</v>
      </c>
      <c r="W41">
        <v>10981211.4</v>
      </c>
      <c r="X41">
        <v>9195266.2699999996</v>
      </c>
      <c r="Y41">
        <v>8029864.7400000002</v>
      </c>
      <c r="Z41" s="27">
        <f>SUM(N41:Y41)</f>
        <v>146952226.46000001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5986076.1699999999</v>
      </c>
      <c r="O42">
        <v>5742492.4100000001</v>
      </c>
      <c r="P42">
        <v>7774818.46</v>
      </c>
      <c r="Q42">
        <v>8659150</v>
      </c>
      <c r="Z42" s="27">
        <f>SUM(N42:Y42)</f>
        <v>28162537.039999999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 t="s">
        <v>48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N46" s="9" t="s">
        <v>21</v>
      </c>
      <c r="O46" s="9" t="s">
        <v>22</v>
      </c>
      <c r="P46" s="9" t="s">
        <v>23</v>
      </c>
      <c r="Q46" s="9" t="s">
        <v>24</v>
      </c>
      <c r="R46" s="9" t="s">
        <v>25</v>
      </c>
      <c r="S46" s="9" t="s">
        <v>26</v>
      </c>
      <c r="T46" s="9" t="s">
        <v>27</v>
      </c>
      <c r="U46" s="9" t="s">
        <v>28</v>
      </c>
      <c r="V46" s="9" t="s">
        <v>29</v>
      </c>
      <c r="W46" s="9" t="s">
        <v>30</v>
      </c>
      <c r="X46" s="9" t="s">
        <v>31</v>
      </c>
      <c r="Y46" s="9" t="s">
        <v>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2004</v>
      </c>
      <c r="N47">
        <v>439528.96090617601</v>
      </c>
      <c r="O47">
        <v>352554.18074302399</v>
      </c>
      <c r="P47">
        <v>388250.30564981903</v>
      </c>
      <c r="Q47">
        <v>371664.94968947303</v>
      </c>
      <c r="R47">
        <v>376944.419134308</v>
      </c>
      <c r="S47">
        <v>364373.39083432802</v>
      </c>
      <c r="T47">
        <v>373376.36701310403</v>
      </c>
      <c r="U47">
        <v>374957.04543857201</v>
      </c>
      <c r="V47">
        <v>252648.34940940799</v>
      </c>
      <c r="W47">
        <v>294836.08750282298</v>
      </c>
      <c r="X47">
        <v>306161.90200133098</v>
      </c>
      <c r="Y47">
        <v>325615.34984864801</v>
      </c>
      <c r="Z47" s="27">
        <f t="shared" ref="Z47:Z54" si="1">SUM(N47:Y47)</f>
        <v>4220911.3081710143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2005</v>
      </c>
      <c r="N48">
        <v>346534.81699999399</v>
      </c>
      <c r="O48">
        <v>319401.76471379801</v>
      </c>
      <c r="P48">
        <v>326574.195420017</v>
      </c>
      <c r="Q48">
        <v>404282.72753221501</v>
      </c>
      <c r="R48">
        <v>376916.31102423603</v>
      </c>
      <c r="S48">
        <v>358886.38515602902</v>
      </c>
      <c r="T48">
        <v>319254.63716400898</v>
      </c>
      <c r="U48">
        <v>315616.43991115497</v>
      </c>
      <c r="V48">
        <v>78702.698250476999</v>
      </c>
      <c r="W48">
        <v>114538.450766073</v>
      </c>
      <c r="X48">
        <v>180921.896908191</v>
      </c>
      <c r="Y48">
        <v>197290.87605285901</v>
      </c>
      <c r="Z48" s="27">
        <f t="shared" si="1"/>
        <v>3338921.1998990532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2006</v>
      </c>
      <c r="N49">
        <v>230553.141174936</v>
      </c>
      <c r="O49">
        <v>221290.45905745699</v>
      </c>
      <c r="P49">
        <v>249233.35198095901</v>
      </c>
      <c r="Q49">
        <v>283338.50460554601</v>
      </c>
      <c r="R49">
        <v>275598.75576610601</v>
      </c>
      <c r="S49">
        <v>300558.28335014498</v>
      </c>
      <c r="T49">
        <v>317273.171989795</v>
      </c>
      <c r="U49">
        <v>336148.30097036698</v>
      </c>
      <c r="V49">
        <v>309714.79657643603</v>
      </c>
      <c r="W49">
        <v>358167.34685092402</v>
      </c>
      <c r="X49">
        <v>348876.45929372002</v>
      </c>
      <c r="Y49">
        <v>372942.69787241297</v>
      </c>
      <c r="Z49" s="27">
        <f t="shared" si="1"/>
        <v>3603695.269488804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2007</v>
      </c>
      <c r="N50">
        <v>369686.73914022697</v>
      </c>
      <c r="O50">
        <v>334445.28206181398</v>
      </c>
      <c r="P50">
        <v>381894.43356020103</v>
      </c>
      <c r="Q50">
        <v>380620.56595321902</v>
      </c>
      <c r="R50">
        <v>394922.13871444901</v>
      </c>
      <c r="S50">
        <v>386951.94095416297</v>
      </c>
      <c r="T50">
        <v>384343.36551910499</v>
      </c>
      <c r="U50">
        <v>372200.984394125</v>
      </c>
      <c r="V50">
        <v>369099.63612368802</v>
      </c>
      <c r="W50">
        <v>390100.07048634702</v>
      </c>
      <c r="X50">
        <v>381339.32242040703</v>
      </c>
      <c r="Y50">
        <v>404072.87381251203</v>
      </c>
      <c r="Z50" s="27">
        <f t="shared" si="1"/>
        <v>4549677.3531402573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2008</v>
      </c>
      <c r="N51">
        <v>361179.55744089198</v>
      </c>
      <c r="O51">
        <v>362298.87173431797</v>
      </c>
      <c r="P51">
        <v>444589.56284687901</v>
      </c>
      <c r="Q51">
        <v>390368.81310596003</v>
      </c>
      <c r="R51">
        <v>411263.34889933502</v>
      </c>
      <c r="S51">
        <v>386821.99641245499</v>
      </c>
      <c r="T51">
        <v>432048.85404347599</v>
      </c>
      <c r="U51">
        <v>391784.92503290501</v>
      </c>
      <c r="V51">
        <v>135416.92299500699</v>
      </c>
      <c r="W51">
        <v>295684.92898270499</v>
      </c>
      <c r="X51">
        <v>331775.50332623802</v>
      </c>
      <c r="Y51">
        <v>358333.34032828198</v>
      </c>
      <c r="Z51" s="27">
        <f t="shared" si="1"/>
        <v>4301566.6251484519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2009</v>
      </c>
      <c r="N52">
        <v>335999.291883467</v>
      </c>
      <c r="O52">
        <v>298096.22741041501</v>
      </c>
      <c r="P52">
        <v>343406.40416385798</v>
      </c>
      <c r="Q52">
        <v>340943.81547277299</v>
      </c>
      <c r="R52">
        <v>346131.21165936498</v>
      </c>
      <c r="S52">
        <v>338470.93483570497</v>
      </c>
      <c r="T52">
        <v>337663.90513253299</v>
      </c>
      <c r="U52">
        <v>337300.82635378197</v>
      </c>
      <c r="V52">
        <v>347860.55052387301</v>
      </c>
      <c r="W52">
        <v>368418.32545770798</v>
      </c>
      <c r="X52">
        <v>319930.81494935398</v>
      </c>
      <c r="Y52">
        <v>380201.65609252697</v>
      </c>
      <c r="Z52" s="27">
        <f t="shared" si="1"/>
        <v>4094423.9639353598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2010</v>
      </c>
      <c r="N53">
        <v>306331.07212858298</v>
      </c>
      <c r="O53">
        <v>305578.47640770703</v>
      </c>
      <c r="P53">
        <v>325698.63092944497</v>
      </c>
      <c r="Q53">
        <v>328811.54585523298</v>
      </c>
      <c r="R53">
        <v>324519.78591738798</v>
      </c>
      <c r="S53">
        <v>315482.03310204699</v>
      </c>
      <c r="T53">
        <v>328812.15654130699</v>
      </c>
      <c r="U53">
        <v>367858.64456785901</v>
      </c>
      <c r="V53">
        <v>327870.716555472</v>
      </c>
      <c r="W53">
        <v>347353.03464627999</v>
      </c>
      <c r="X53">
        <v>307710.34779658902</v>
      </c>
      <c r="Y53">
        <v>326418.77197902102</v>
      </c>
      <c r="Z53" s="27">
        <f t="shared" si="1"/>
        <v>3912445.2164269309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2011</v>
      </c>
      <c r="N54">
        <v>289933.801264279</v>
      </c>
      <c r="O54">
        <v>300448.11865709198</v>
      </c>
      <c r="P54">
        <v>350333.92757733399</v>
      </c>
      <c r="Q54">
        <v>324508.42118392698</v>
      </c>
      <c r="R54">
        <v>325166.87311009999</v>
      </c>
      <c r="S54">
        <v>313539.40973677801</v>
      </c>
      <c r="T54">
        <v>317672.23063590098</v>
      </c>
      <c r="U54">
        <v>344112.03167693102</v>
      </c>
      <c r="V54">
        <v>297685.96681910899</v>
      </c>
      <c r="W54">
        <v>346547.70302868</v>
      </c>
      <c r="X54">
        <v>339844.16586564702</v>
      </c>
      <c r="Y54">
        <v>351073.06417927402</v>
      </c>
      <c r="Z54" s="27">
        <f t="shared" si="1"/>
        <v>3900865.7137350515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2012</v>
      </c>
      <c r="N55">
        <v>350153.20710683399</v>
      </c>
      <c r="O55">
        <v>303701.98057338299</v>
      </c>
      <c r="P55">
        <v>331411.33775149297</v>
      </c>
      <c r="Q55">
        <v>328742.294713918</v>
      </c>
      <c r="R55">
        <v>338444.932251397</v>
      </c>
      <c r="S55">
        <v>322440.18200785102</v>
      </c>
      <c r="T55">
        <v>349392.99104951799</v>
      </c>
      <c r="U55">
        <v>291191.010585115</v>
      </c>
      <c r="V55">
        <v>251369.62620641899</v>
      </c>
      <c r="W55">
        <v>344344.08230810001</v>
      </c>
      <c r="X55">
        <v>335227.400356183</v>
      </c>
      <c r="Y55">
        <v>352771.29816596402</v>
      </c>
      <c r="Z55" s="27">
        <f>SUM(N55:Y55)</f>
        <v>3899190.3430761746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2013</v>
      </c>
      <c r="N56">
        <v>344757.00379604101</v>
      </c>
      <c r="O56">
        <v>310792.64153805602</v>
      </c>
      <c r="P56">
        <v>342923.68099407898</v>
      </c>
      <c r="Q56">
        <v>327257.01601209899</v>
      </c>
      <c r="R56">
        <v>344598.231804215</v>
      </c>
      <c r="S56">
        <v>336118.58945862699</v>
      </c>
      <c r="T56">
        <v>326111.405245109</v>
      </c>
      <c r="U56">
        <v>356381.46745721297</v>
      </c>
      <c r="V56">
        <v>342057.85796118801</v>
      </c>
      <c r="W56">
        <v>327172.25716432399</v>
      </c>
      <c r="X56">
        <v>313669.57603339298</v>
      </c>
      <c r="Y56">
        <v>338642.24355584499</v>
      </c>
      <c r="Z56" s="27">
        <f>SUM(N56:Y56)</f>
        <v>4010481.9710201891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2014</v>
      </c>
      <c r="N57">
        <v>308942.663457271</v>
      </c>
      <c r="O57">
        <v>273447.33264347102</v>
      </c>
      <c r="P57">
        <v>333593.93734132702</v>
      </c>
      <c r="Q57">
        <v>305375.12073864602</v>
      </c>
      <c r="R57">
        <v>332270.25790628698</v>
      </c>
      <c r="S57">
        <v>326660.201944436</v>
      </c>
      <c r="T57">
        <v>320997.37973366602</v>
      </c>
      <c r="U57">
        <v>322295.39605003601</v>
      </c>
      <c r="V57">
        <v>316522.10890305397</v>
      </c>
      <c r="W57">
        <v>320306.26619684102</v>
      </c>
      <c r="X57">
        <v>302697.579161142</v>
      </c>
      <c r="Y57">
        <v>316233.36507552699</v>
      </c>
      <c r="Z57" s="27">
        <f>SUM(N57:Y57)</f>
        <v>3779341.6091517042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2015</v>
      </c>
      <c r="N58">
        <v>314624.116554012</v>
      </c>
      <c r="O58">
        <v>299654.06527875701</v>
      </c>
      <c r="P58">
        <v>300478.97663963202</v>
      </c>
      <c r="Q58">
        <v>295771.68381734099</v>
      </c>
      <c r="R58">
        <v>294379.13374864502</v>
      </c>
      <c r="S58">
        <v>281129.87650493399</v>
      </c>
      <c r="T58">
        <v>283702.40282100003</v>
      </c>
      <c r="U58">
        <v>285485.66846434103</v>
      </c>
      <c r="V58">
        <v>263839.54638081399</v>
      </c>
      <c r="W58">
        <v>272071.34844688</v>
      </c>
      <c r="X58">
        <v>258127.42425287099</v>
      </c>
      <c r="Y58">
        <v>261803.61479561799</v>
      </c>
      <c r="Z58" s="27">
        <f>SUM(N58:Y58)</f>
        <v>3411067.8577048453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2016</v>
      </c>
      <c r="N59">
        <v>231716.416155171</v>
      </c>
      <c r="O59">
        <v>245781.24954360499</v>
      </c>
      <c r="P59">
        <v>271175.20682085998</v>
      </c>
      <c r="Q59">
        <v>268654.012698195</v>
      </c>
      <c r="Z59" s="27">
        <f>SUM(N59:Y59)</f>
        <v>1017326.885217831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710231.47</v>
      </c>
      <c r="C138">
        <v>33822694.93</v>
      </c>
      <c r="D138">
        <v>34532926.399999999</v>
      </c>
      <c r="E138">
        <v>34583040.545933202</v>
      </c>
      <c r="F138">
        <v>10</v>
      </c>
      <c r="G138">
        <v>344757.00379604101</v>
      </c>
      <c r="H138">
        <v>112.797182681496</v>
      </c>
      <c r="I138">
        <v>4304578.1919740299</v>
      </c>
      <c r="J138">
        <v>0</v>
      </c>
    </row>
    <row r="139" spans="1:10" x14ac:dyDescent="0.2">
      <c r="A139" s="1">
        <v>41306</v>
      </c>
      <c r="B139">
        <v>800604.76</v>
      </c>
      <c r="C139">
        <v>29859435.550000001</v>
      </c>
      <c r="D139">
        <v>30660040.309999999</v>
      </c>
      <c r="E139">
        <v>30633505.630144902</v>
      </c>
      <c r="F139">
        <v>10</v>
      </c>
      <c r="G139">
        <v>310792.64153805602</v>
      </c>
      <c r="H139">
        <v>110.439402943084</v>
      </c>
      <c r="I139">
        <v>3690248.14042213</v>
      </c>
      <c r="J139">
        <v>0</v>
      </c>
    </row>
    <row r="140" spans="1:10" x14ac:dyDescent="0.2">
      <c r="A140" s="1">
        <v>41334</v>
      </c>
      <c r="B140">
        <v>747783.76</v>
      </c>
      <c r="C140">
        <v>33077479.809999999</v>
      </c>
      <c r="D140">
        <v>33825263.57</v>
      </c>
      <c r="E140">
        <v>33884913.761431202</v>
      </c>
      <c r="F140">
        <v>10</v>
      </c>
      <c r="G140">
        <v>342923.68099407898</v>
      </c>
      <c r="H140">
        <v>110.749329632597</v>
      </c>
      <c r="I140">
        <v>4093654.0238058399</v>
      </c>
      <c r="J140">
        <v>0</v>
      </c>
    </row>
    <row r="141" spans="1:10" x14ac:dyDescent="0.2">
      <c r="A141" s="1">
        <v>41365</v>
      </c>
      <c r="B141">
        <v>782228.47</v>
      </c>
      <c r="C141">
        <v>31428330.02</v>
      </c>
      <c r="D141">
        <v>32210558.489999998</v>
      </c>
      <c r="E141">
        <v>32210547.1924784</v>
      </c>
      <c r="F141">
        <v>10</v>
      </c>
      <c r="G141">
        <v>327257.01601209899</v>
      </c>
      <c r="H141">
        <v>110.17313090973801</v>
      </c>
      <c r="I141">
        <v>3844382.8737530899</v>
      </c>
      <c r="J141">
        <v>0</v>
      </c>
    </row>
    <row r="142" spans="1:10" x14ac:dyDescent="0.2">
      <c r="A142" s="1">
        <v>41395</v>
      </c>
      <c r="B142">
        <v>887834.71</v>
      </c>
      <c r="C142">
        <v>31818719.640000001</v>
      </c>
      <c r="D142">
        <v>32706554.350000001</v>
      </c>
      <c r="E142">
        <v>32739516.835007802</v>
      </c>
      <c r="F142">
        <v>10</v>
      </c>
      <c r="G142">
        <v>344598.231804215</v>
      </c>
      <c r="H142">
        <v>106.614057400991</v>
      </c>
      <c r="I142">
        <v>3999498.83084703</v>
      </c>
      <c r="J142">
        <v>0</v>
      </c>
    </row>
    <row r="143" spans="1:10" x14ac:dyDescent="0.2">
      <c r="A143" s="1">
        <v>41426</v>
      </c>
      <c r="B143">
        <v>812746</v>
      </c>
      <c r="C143">
        <v>30106229.77</v>
      </c>
      <c r="D143">
        <v>30918975.77</v>
      </c>
      <c r="E143">
        <v>30909349.436343402</v>
      </c>
      <c r="F143">
        <v>10</v>
      </c>
      <c r="G143">
        <v>336118.58945862699</v>
      </c>
      <c r="H143">
        <v>103.12600185254399</v>
      </c>
      <c r="I143">
        <v>3753216.8428417002</v>
      </c>
      <c r="J143">
        <v>0</v>
      </c>
    </row>
    <row r="144" spans="1:10" x14ac:dyDescent="0.2">
      <c r="A144" s="1">
        <v>41456</v>
      </c>
      <c r="B144">
        <v>759016.77</v>
      </c>
      <c r="C144">
        <v>33340739.68</v>
      </c>
      <c r="D144">
        <v>34099756.450000003</v>
      </c>
      <c r="E144">
        <v>34100097.915161297</v>
      </c>
      <c r="F144">
        <v>10</v>
      </c>
      <c r="G144">
        <v>326111.405245109</v>
      </c>
      <c r="H144">
        <v>116.994317100345</v>
      </c>
      <c r="I144">
        <v>4053083.2401242</v>
      </c>
      <c r="J144">
        <v>0</v>
      </c>
    </row>
    <row r="145" spans="1:10" x14ac:dyDescent="0.2">
      <c r="A145" s="1">
        <v>41487</v>
      </c>
      <c r="B145">
        <v>611774.94999999995</v>
      </c>
      <c r="C145">
        <v>34306076.82</v>
      </c>
      <c r="D145">
        <v>34917851.770000003</v>
      </c>
      <c r="E145">
        <v>34919470.839023396</v>
      </c>
      <c r="F145">
        <v>10</v>
      </c>
      <c r="G145">
        <v>356381.46745721297</v>
      </c>
      <c r="H145">
        <v>110.429016337042</v>
      </c>
      <c r="I145">
        <v>4435384.0530283898</v>
      </c>
      <c r="J145">
        <v>0</v>
      </c>
    </row>
    <row r="146" spans="1:10" x14ac:dyDescent="0.2">
      <c r="A146" s="1">
        <v>41518</v>
      </c>
      <c r="B146">
        <v>690211.74</v>
      </c>
      <c r="C146">
        <v>32491413.039999999</v>
      </c>
      <c r="D146">
        <v>33181624.780000001</v>
      </c>
      <c r="E146">
        <v>33181245.808970101</v>
      </c>
      <c r="F146">
        <v>10</v>
      </c>
      <c r="G146">
        <v>342057.85796118801</v>
      </c>
      <c r="H146">
        <v>109.32742250989899</v>
      </c>
      <c r="I146">
        <v>4215058.1511840103</v>
      </c>
      <c r="J146">
        <v>0</v>
      </c>
    </row>
    <row r="147" spans="1:10" x14ac:dyDescent="0.2">
      <c r="A147" s="1">
        <v>41548</v>
      </c>
      <c r="B147">
        <v>601509.31000000006</v>
      </c>
      <c r="C147">
        <v>28594325.41</v>
      </c>
      <c r="D147">
        <v>29195834.719999999</v>
      </c>
      <c r="E147">
        <v>29196039.106602501</v>
      </c>
      <c r="F147">
        <v>10</v>
      </c>
      <c r="G147">
        <v>327172.25716432399</v>
      </c>
      <c r="H147">
        <v>100.61038744694601</v>
      </c>
      <c r="I147">
        <v>3720888.4485919299</v>
      </c>
      <c r="J147">
        <v>0</v>
      </c>
    </row>
    <row r="148" spans="1:10" x14ac:dyDescent="0.2">
      <c r="A148" s="1">
        <v>41579</v>
      </c>
      <c r="B148">
        <v>535774.55000000005</v>
      </c>
      <c r="C148">
        <v>26190726.09</v>
      </c>
      <c r="D148">
        <v>26726500.640000001</v>
      </c>
      <c r="E148">
        <v>26718157.401179299</v>
      </c>
      <c r="F148">
        <v>10</v>
      </c>
      <c r="G148">
        <v>313669.57603339298</v>
      </c>
      <c r="H148">
        <v>95.899291640567597</v>
      </c>
      <c r="I148">
        <v>3362532.7496201801</v>
      </c>
      <c r="J148">
        <v>0</v>
      </c>
    </row>
    <row r="149" spans="1:10" x14ac:dyDescent="0.2">
      <c r="A149" s="1">
        <v>41609</v>
      </c>
      <c r="B149">
        <v>722543.41</v>
      </c>
      <c r="C149">
        <v>28637672.300000001</v>
      </c>
      <c r="D149">
        <v>29360215.710000001</v>
      </c>
      <c r="E149">
        <v>29410301.404060699</v>
      </c>
      <c r="F149">
        <v>10</v>
      </c>
      <c r="G149">
        <v>338642.24355584499</v>
      </c>
      <c r="H149">
        <v>97.871079586570801</v>
      </c>
      <c r="I149">
        <v>3732980.56636832</v>
      </c>
      <c r="J149">
        <v>0</v>
      </c>
    </row>
    <row r="150" spans="1:10" x14ac:dyDescent="0.2">
      <c r="A150" s="1">
        <v>41640</v>
      </c>
      <c r="B150">
        <v>-2434.5500000000002</v>
      </c>
      <c r="C150">
        <v>26685356.09</v>
      </c>
      <c r="D150">
        <v>26682921.539999999</v>
      </c>
      <c r="E150">
        <v>26682915.485395599</v>
      </c>
      <c r="F150">
        <v>10</v>
      </c>
      <c r="G150">
        <v>308942.663457271</v>
      </c>
      <c r="H150">
        <v>97.3592812198507</v>
      </c>
      <c r="I150">
        <v>3395520.1669504801</v>
      </c>
      <c r="J150">
        <v>0</v>
      </c>
    </row>
    <row r="151" spans="1:10" x14ac:dyDescent="0.2">
      <c r="A151" s="1">
        <v>41671</v>
      </c>
      <c r="B151">
        <v>669559.43000000005</v>
      </c>
      <c r="C151">
        <v>25237076.93</v>
      </c>
      <c r="D151">
        <v>25906636.359999999</v>
      </c>
      <c r="E151">
        <v>25906627.782317899</v>
      </c>
      <c r="F151">
        <v>10</v>
      </c>
      <c r="G151">
        <v>273447.33264347102</v>
      </c>
      <c r="H151">
        <v>106.70952758080399</v>
      </c>
      <c r="I151">
        <v>3272807.9022979601</v>
      </c>
      <c r="J151">
        <v>0</v>
      </c>
    </row>
    <row r="152" spans="1:10" x14ac:dyDescent="0.2">
      <c r="A152" s="1">
        <v>41699</v>
      </c>
      <c r="B152">
        <v>584614.80000000005</v>
      </c>
      <c r="C152">
        <v>30286426.32</v>
      </c>
      <c r="D152">
        <v>30871041.120000001</v>
      </c>
      <c r="E152">
        <v>30871033.257284101</v>
      </c>
      <c r="F152">
        <v>10</v>
      </c>
      <c r="G152">
        <v>333593.93734132702</v>
      </c>
      <c r="H152">
        <v>103.875341596948</v>
      </c>
      <c r="I152">
        <v>3781150.9387172302</v>
      </c>
      <c r="J152">
        <v>0</v>
      </c>
    </row>
    <row r="153" spans="1:10" x14ac:dyDescent="0.2">
      <c r="A153" s="1">
        <v>41730</v>
      </c>
      <c r="B153">
        <v>620359.05000000005</v>
      </c>
      <c r="C153">
        <v>27575646.309999999</v>
      </c>
      <c r="D153">
        <v>28196005.359999999</v>
      </c>
      <c r="E153">
        <v>28195998.495760601</v>
      </c>
      <c r="F153">
        <v>10</v>
      </c>
      <c r="G153">
        <v>305375.12073864602</v>
      </c>
      <c r="H153">
        <v>103.78263141098699</v>
      </c>
      <c r="I153">
        <v>3496635.1019440698</v>
      </c>
      <c r="J153">
        <v>0</v>
      </c>
    </row>
    <row r="154" spans="1:10" x14ac:dyDescent="0.2">
      <c r="A154" s="1">
        <v>41760</v>
      </c>
      <c r="B154">
        <v>583095.65</v>
      </c>
      <c r="C154">
        <v>29687694.75</v>
      </c>
      <c r="D154">
        <v>30270790.399999999</v>
      </c>
      <c r="E154">
        <v>30284768.603772499</v>
      </c>
      <c r="F154">
        <v>10</v>
      </c>
      <c r="G154">
        <v>332270.25790628698</v>
      </c>
      <c r="H154">
        <v>102.482885157788</v>
      </c>
      <c r="I154">
        <v>3767246.07858638</v>
      </c>
      <c r="J154">
        <v>0</v>
      </c>
    </row>
    <row r="155" spans="1:10" x14ac:dyDescent="0.2">
      <c r="A155" s="1">
        <v>41791</v>
      </c>
      <c r="B155">
        <v>642769.04</v>
      </c>
      <c r="C155">
        <v>29879136.620000001</v>
      </c>
      <c r="D155">
        <v>30521905.66</v>
      </c>
      <c r="E155">
        <v>30521905.419369798</v>
      </c>
      <c r="F155">
        <v>10</v>
      </c>
      <c r="G155">
        <v>326660.201944436</v>
      </c>
      <c r="H155">
        <v>105.310705592264</v>
      </c>
      <c r="I155">
        <v>3878910.9363103602</v>
      </c>
      <c r="J155">
        <v>0</v>
      </c>
    </row>
    <row r="156" spans="1:10" x14ac:dyDescent="0.2">
      <c r="A156" s="1">
        <v>41821</v>
      </c>
      <c r="B156">
        <v>587135.55000000005</v>
      </c>
      <c r="C156">
        <v>29110657.960000001</v>
      </c>
      <c r="D156">
        <v>29697793.510000002</v>
      </c>
      <c r="E156">
        <v>29697817.1648052</v>
      </c>
      <c r="F156">
        <v>10</v>
      </c>
      <c r="G156">
        <v>320997.37973366602</v>
      </c>
      <c r="H156">
        <v>104.16119030241801</v>
      </c>
      <c r="I156">
        <v>3737651.9922108599</v>
      </c>
      <c r="J156">
        <v>0</v>
      </c>
    </row>
    <row r="157" spans="1:10" x14ac:dyDescent="0.2">
      <c r="A157" s="1">
        <v>41852</v>
      </c>
      <c r="B157">
        <v>504409.85</v>
      </c>
      <c r="C157">
        <v>27669031.84</v>
      </c>
      <c r="D157">
        <v>28173441.690000001</v>
      </c>
      <c r="E157">
        <v>28173440.9130225</v>
      </c>
      <c r="F157">
        <v>10</v>
      </c>
      <c r="G157">
        <v>322295.39605003601</v>
      </c>
      <c r="H157">
        <v>98.383273804785105</v>
      </c>
      <c r="I157">
        <v>3535035.28258985</v>
      </c>
      <c r="J157">
        <v>0</v>
      </c>
    </row>
    <row r="158" spans="1:10" x14ac:dyDescent="0.2">
      <c r="A158" s="1">
        <v>41883</v>
      </c>
      <c r="B158">
        <v>553819.44999999995</v>
      </c>
      <c r="C158">
        <v>26248917.48</v>
      </c>
      <c r="D158">
        <v>26802736.93</v>
      </c>
      <c r="E158">
        <v>26802715.036442</v>
      </c>
      <c r="F158">
        <v>10</v>
      </c>
      <c r="G158">
        <v>316522.10890305397</v>
      </c>
      <c r="H158">
        <v>95.509857500111906</v>
      </c>
      <c r="I158">
        <v>3428266.48052355</v>
      </c>
      <c r="J158">
        <v>0</v>
      </c>
    </row>
    <row r="159" spans="1:10" x14ac:dyDescent="0.2">
      <c r="A159" s="1">
        <v>41913</v>
      </c>
      <c r="B159">
        <v>581667.05000000005</v>
      </c>
      <c r="C159">
        <v>23741821.48</v>
      </c>
      <c r="D159">
        <v>24323488.530000001</v>
      </c>
      <c r="E159">
        <v>24323486.134179398</v>
      </c>
      <c r="F159">
        <v>10</v>
      </c>
      <c r="G159">
        <v>320306.26619684102</v>
      </c>
      <c r="H159">
        <v>85.721559862955999</v>
      </c>
      <c r="I159">
        <v>3133666.63809295</v>
      </c>
      <c r="J159">
        <v>0</v>
      </c>
    </row>
    <row r="160" spans="1:10" x14ac:dyDescent="0.2">
      <c r="A160" s="1">
        <v>41944</v>
      </c>
      <c r="B160">
        <v>495929.56</v>
      </c>
      <c r="C160">
        <v>20211215.440000001</v>
      </c>
      <c r="D160">
        <v>20707145</v>
      </c>
      <c r="E160">
        <v>20707142.5639617</v>
      </c>
      <c r="F160">
        <v>10</v>
      </c>
      <c r="G160">
        <v>302697.579161142</v>
      </c>
      <c r="H160">
        <v>77.252249257150098</v>
      </c>
      <c r="I160">
        <v>2676926.2709307401</v>
      </c>
      <c r="J160">
        <v>0</v>
      </c>
    </row>
    <row r="161" spans="1:10" x14ac:dyDescent="0.2">
      <c r="A161" s="1">
        <v>41974</v>
      </c>
      <c r="B161">
        <v>475810.34</v>
      </c>
      <c r="C161">
        <v>16622358.85</v>
      </c>
      <c r="D161">
        <v>17098169.190000001</v>
      </c>
      <c r="E161">
        <v>17098170.068516798</v>
      </c>
      <c r="F161">
        <v>10</v>
      </c>
      <c r="G161">
        <v>316233.36507552699</v>
      </c>
      <c r="H161">
        <v>61.10298481889</v>
      </c>
      <c r="I161">
        <v>2224632.4369195499</v>
      </c>
      <c r="J161">
        <v>0</v>
      </c>
    </row>
    <row r="162" spans="1:10" x14ac:dyDescent="0.2">
      <c r="A162" s="1">
        <v>42005</v>
      </c>
      <c r="B162">
        <v>358934.64</v>
      </c>
      <c r="C162">
        <v>12624890.23</v>
      </c>
      <c r="D162">
        <v>12983824.869999999</v>
      </c>
      <c r="E162">
        <v>12999206.536569901</v>
      </c>
      <c r="F162">
        <v>10</v>
      </c>
      <c r="G162">
        <v>314624.116554012</v>
      </c>
      <c r="H162">
        <v>46.702285842501098</v>
      </c>
      <c r="I162">
        <v>1694458.88767988</v>
      </c>
      <c r="J162">
        <v>0</v>
      </c>
    </row>
    <row r="163" spans="1:10" x14ac:dyDescent="0.2">
      <c r="A163" s="1">
        <v>42036</v>
      </c>
      <c r="B163">
        <v>333048.36</v>
      </c>
      <c r="C163">
        <v>12184212.380000001</v>
      </c>
      <c r="D163">
        <v>12517260.74</v>
      </c>
      <c r="E163">
        <v>12520339.8442652</v>
      </c>
      <c r="F163">
        <v>10</v>
      </c>
      <c r="G163">
        <v>299654.06527875701</v>
      </c>
      <c r="H163">
        <v>47.232124873353598</v>
      </c>
      <c r="I163">
        <v>1632958.3857890801</v>
      </c>
      <c r="J163">
        <v>0</v>
      </c>
    </row>
    <row r="164" spans="1:10" x14ac:dyDescent="0.2">
      <c r="A164" s="1">
        <v>42064</v>
      </c>
      <c r="B164">
        <v>344057.06</v>
      </c>
      <c r="C164">
        <v>12451916.49</v>
      </c>
      <c r="D164">
        <v>12795973.550000001</v>
      </c>
      <c r="E164">
        <v>12815788.4192267</v>
      </c>
      <c r="F164">
        <v>10</v>
      </c>
      <c r="G164">
        <v>300478.97663963202</v>
      </c>
      <c r="H164">
        <v>48.157400852755302</v>
      </c>
      <c r="I164">
        <v>1654498.10663369</v>
      </c>
      <c r="J164">
        <v>0</v>
      </c>
    </row>
    <row r="165" spans="1:10" x14ac:dyDescent="0.2">
      <c r="A165" s="1">
        <v>42095</v>
      </c>
      <c r="B165">
        <v>446370.6</v>
      </c>
      <c r="C165">
        <v>13975223.460000001</v>
      </c>
      <c r="D165">
        <v>14421594.060000001</v>
      </c>
      <c r="E165">
        <v>14423954.717571801</v>
      </c>
      <c r="F165">
        <v>10</v>
      </c>
      <c r="G165">
        <v>295771.68381734099</v>
      </c>
      <c r="H165">
        <v>55.150895015923297</v>
      </c>
      <c r="I165">
        <v>1888118.3653211701</v>
      </c>
      <c r="J165">
        <v>0</v>
      </c>
    </row>
    <row r="166" spans="1:10" x14ac:dyDescent="0.2">
      <c r="A166" s="1">
        <v>42125</v>
      </c>
      <c r="B166">
        <v>482816.86</v>
      </c>
      <c r="C166">
        <v>15251300.09</v>
      </c>
      <c r="D166">
        <v>15734116.949999999</v>
      </c>
      <c r="E166">
        <v>15734117.0298618</v>
      </c>
      <c r="F166">
        <v>10</v>
      </c>
      <c r="G166">
        <v>294379.13374864502</v>
      </c>
      <c r="H166">
        <v>60.379317805702797</v>
      </c>
      <c r="I166">
        <v>2040294.2421151199</v>
      </c>
      <c r="J166">
        <v>0</v>
      </c>
    </row>
    <row r="167" spans="1:10" x14ac:dyDescent="0.2">
      <c r="A167" s="1">
        <v>42156</v>
      </c>
      <c r="B167">
        <v>480325.61</v>
      </c>
      <c r="C167">
        <v>14975679.08</v>
      </c>
      <c r="D167">
        <v>15456004.689999999</v>
      </c>
      <c r="E167">
        <v>15455999.488988901</v>
      </c>
      <c r="F167">
        <v>10</v>
      </c>
      <c r="G167">
        <v>281129.87650493399</v>
      </c>
      <c r="H167">
        <v>61.848175062406497</v>
      </c>
      <c r="I167">
        <v>1931370.3283609201</v>
      </c>
      <c r="J167">
        <v>0</v>
      </c>
    </row>
    <row r="168" spans="1:10" x14ac:dyDescent="0.2">
      <c r="A168" s="1">
        <v>42186</v>
      </c>
      <c r="B168">
        <v>361824.15</v>
      </c>
      <c r="C168">
        <v>12744091.699999999</v>
      </c>
      <c r="D168">
        <v>13105915.85</v>
      </c>
      <c r="E168">
        <v>13105903.0614329</v>
      </c>
      <c r="F168">
        <v>10</v>
      </c>
      <c r="G168">
        <v>283702.40282100003</v>
      </c>
      <c r="H168">
        <v>52.093534686287498</v>
      </c>
      <c r="I168">
        <v>1673157.90050593</v>
      </c>
      <c r="J168">
        <v>0</v>
      </c>
    </row>
    <row r="169" spans="1:10" x14ac:dyDescent="0.2">
      <c r="A169" s="1">
        <v>42217</v>
      </c>
      <c r="B169">
        <v>270089.78999999998</v>
      </c>
      <c r="C169">
        <v>10741428.810000001</v>
      </c>
      <c r="D169">
        <v>11011518.6</v>
      </c>
      <c r="E169">
        <v>11011517.7955752</v>
      </c>
      <c r="F169">
        <v>10</v>
      </c>
      <c r="G169">
        <v>285485.66846434103</v>
      </c>
      <c r="H169">
        <v>43.582374724692599</v>
      </c>
      <c r="I169">
        <v>1430625.5859670199</v>
      </c>
      <c r="J169">
        <v>0</v>
      </c>
    </row>
    <row r="170" spans="1:10" x14ac:dyDescent="0.2">
      <c r="A170" s="1">
        <v>42248</v>
      </c>
      <c r="B170">
        <v>306459.90999999997</v>
      </c>
      <c r="C170">
        <v>10413214.83</v>
      </c>
      <c r="D170">
        <v>10719674.74</v>
      </c>
      <c r="E170">
        <v>10719674.008118801</v>
      </c>
      <c r="F170">
        <v>10</v>
      </c>
      <c r="G170">
        <v>263839.54638081399</v>
      </c>
      <c r="H170">
        <v>45.736137027453502</v>
      </c>
      <c r="I170">
        <v>1347327.63841526</v>
      </c>
      <c r="J170">
        <v>0</v>
      </c>
    </row>
    <row r="171" spans="1:10" x14ac:dyDescent="0.2">
      <c r="A171" s="1">
        <v>42278</v>
      </c>
      <c r="B171">
        <v>258957.5</v>
      </c>
      <c r="C171">
        <v>10722253.9</v>
      </c>
      <c r="D171">
        <v>10981211.4</v>
      </c>
      <c r="E171">
        <v>10981211.7196465</v>
      </c>
      <c r="F171">
        <v>10</v>
      </c>
      <c r="G171">
        <v>272071.34844688</v>
      </c>
      <c r="H171">
        <v>45.746759309467699</v>
      </c>
      <c r="I171">
        <v>1465170.7727552</v>
      </c>
      <c r="J171">
        <v>0</v>
      </c>
    </row>
    <row r="172" spans="1:10" x14ac:dyDescent="0.2">
      <c r="A172" s="1">
        <v>42309</v>
      </c>
      <c r="B172">
        <v>195838.76</v>
      </c>
      <c r="C172">
        <v>8999427.5099999998</v>
      </c>
      <c r="D172">
        <v>9195266.2699999996</v>
      </c>
      <c r="E172">
        <v>9195257.8417427503</v>
      </c>
      <c r="F172">
        <v>10</v>
      </c>
      <c r="G172">
        <v>258127.42425287099</v>
      </c>
      <c r="H172">
        <v>40.325790363736402</v>
      </c>
      <c r="I172">
        <v>1213934.55580978</v>
      </c>
      <c r="J172">
        <v>0</v>
      </c>
    </row>
    <row r="173" spans="1:10" x14ac:dyDescent="0.2">
      <c r="A173" s="1">
        <v>42339</v>
      </c>
      <c r="B173">
        <v>192527.16</v>
      </c>
      <c r="C173">
        <v>7837337.5800000001</v>
      </c>
      <c r="D173">
        <v>8029864.7400000002</v>
      </c>
      <c r="E173">
        <v>8029876.9668225599</v>
      </c>
      <c r="F173">
        <v>10</v>
      </c>
      <c r="G173">
        <v>261803.61479561799</v>
      </c>
      <c r="H173">
        <v>34.714920650633999</v>
      </c>
      <c r="I173">
        <v>1058614.7468564699</v>
      </c>
      <c r="J173">
        <v>0</v>
      </c>
    </row>
    <row r="174" spans="1:10" x14ac:dyDescent="0.2">
      <c r="A174" s="1">
        <v>42370</v>
      </c>
      <c r="B174">
        <v>143771.45000000001</v>
      </c>
      <c r="C174">
        <v>5842304.7199999997</v>
      </c>
      <c r="D174">
        <v>5986076.1699999999</v>
      </c>
      <c r="E174">
        <v>5986074.9596734103</v>
      </c>
      <c r="F174">
        <v>10</v>
      </c>
      <c r="G174">
        <v>231716.416155171</v>
      </c>
      <c r="H174">
        <v>29.307954847721099</v>
      </c>
      <c r="I174">
        <v>805059.302478089</v>
      </c>
      <c r="J174">
        <v>0</v>
      </c>
    </row>
    <row r="175" spans="1:10" x14ac:dyDescent="0.2">
      <c r="A175" s="1">
        <v>42401</v>
      </c>
      <c r="B175">
        <v>139529.51999999999</v>
      </c>
      <c r="C175">
        <v>5602962.8899999997</v>
      </c>
      <c r="D175">
        <v>5742492.4100000001</v>
      </c>
      <c r="E175">
        <v>5742259.7167152902</v>
      </c>
      <c r="F175">
        <v>10</v>
      </c>
      <c r="G175">
        <v>245781.24954360499</v>
      </c>
      <c r="H175">
        <v>26.472928655891099</v>
      </c>
      <c r="I175">
        <v>764289.76740834501</v>
      </c>
      <c r="J175">
        <v>0</v>
      </c>
    </row>
    <row r="176" spans="1:10" x14ac:dyDescent="0.2">
      <c r="A176" s="1">
        <v>42430</v>
      </c>
      <c r="B176">
        <v>183799.3</v>
      </c>
      <c r="C176">
        <v>7591019.1600000001</v>
      </c>
      <c r="D176">
        <v>7774818.46</v>
      </c>
      <c r="E176">
        <v>7778019.7099965699</v>
      </c>
      <c r="F176">
        <v>10</v>
      </c>
      <c r="G176">
        <v>271175.20682085998</v>
      </c>
      <c r="H176">
        <v>32.502509698917997</v>
      </c>
      <c r="I176">
        <v>1035855.07980454</v>
      </c>
      <c r="J176">
        <v>0</v>
      </c>
    </row>
    <row r="177" spans="1:26" x14ac:dyDescent="0.2">
      <c r="A177" s="1">
        <v>42461</v>
      </c>
      <c r="B177">
        <v>182239.9</v>
      </c>
      <c r="C177">
        <v>8476910.0999999996</v>
      </c>
      <c r="D177">
        <v>8659150</v>
      </c>
      <c r="E177">
        <v>8659151.0305633098</v>
      </c>
      <c r="F177">
        <v>10</v>
      </c>
      <c r="G177">
        <v>268654.012698195</v>
      </c>
      <c r="H177">
        <v>35.757713250734</v>
      </c>
      <c r="I177">
        <v>947302.11915779905</v>
      </c>
      <c r="J177">
        <v>0</v>
      </c>
    </row>
    <row r="178" spans="1:26" x14ac:dyDescent="0.2">
      <c r="A178" s="1"/>
      <c r="D178"/>
      <c r="G178"/>
    </row>
    <row r="179" spans="1:26" x14ac:dyDescent="0.2">
      <c r="A179" s="1"/>
      <c r="D179"/>
      <c r="G179"/>
    </row>
    <row r="180" spans="1:26" x14ac:dyDescent="0.2">
      <c r="D180" s="27">
        <f>SUM(D30:D179)</f>
        <v>3275448745.8500004</v>
      </c>
      <c r="G180" s="60">
        <f>SUM(G30:G179)</f>
        <v>48039915.316115655</v>
      </c>
    </row>
    <row r="181" spans="1:26" x14ac:dyDescent="0.2">
      <c r="D181" s="27">
        <f>+Z30+Z31+Z32+Z33+Z34+Z35+Z36+Z37+Z38+Z39+Z40+Z41+Z42</f>
        <v>3275448745.8499999</v>
      </c>
      <c r="G181" s="60">
        <f>+Z47+Z48+Z49+Z50+Z51+Z52+Z53+Z54+Z55+Z56+Z57+Z58+Z59</f>
        <v>48039915.316115677</v>
      </c>
    </row>
    <row r="182" spans="1:26" ht="15.75" x14ac:dyDescent="0.25">
      <c r="A182" s="28" t="s">
        <v>1</v>
      </c>
    </row>
    <row r="183" spans="1:26" x14ac:dyDescent="0.2">
      <c r="M183" s="10" t="s">
        <v>51</v>
      </c>
    </row>
    <row r="184" spans="1:26" x14ac:dyDescent="0.2">
      <c r="A184" s="13" t="s">
        <v>38</v>
      </c>
      <c r="B184" s="13" t="s">
        <v>39</v>
      </c>
      <c r="C184" s="13" t="s">
        <v>40</v>
      </c>
      <c r="D184" s="65" t="s">
        <v>5</v>
      </c>
      <c r="E184" s="13" t="s">
        <v>41</v>
      </c>
      <c r="F184" s="13" t="s">
        <v>42</v>
      </c>
      <c r="G184" s="61" t="s">
        <v>43</v>
      </c>
      <c r="H184" s="13" t="s">
        <v>44</v>
      </c>
      <c r="I184" s="13" t="s">
        <v>45</v>
      </c>
      <c r="J184" s="13" t="s">
        <v>46</v>
      </c>
    </row>
    <row r="185" spans="1:26" x14ac:dyDescent="0.2">
      <c r="A185" s="1">
        <v>37987</v>
      </c>
      <c r="B185">
        <v>101126.22</v>
      </c>
      <c r="C185">
        <v>24925438.449999999</v>
      </c>
      <c r="D185" s="27">
        <v>25026564.670000002</v>
      </c>
      <c r="E185">
        <v>25000306.642206602</v>
      </c>
      <c r="F185">
        <v>20</v>
      </c>
      <c r="G185" s="60">
        <v>4116851.7030502702</v>
      </c>
      <c r="H185">
        <v>6.2220953572638997</v>
      </c>
      <c r="I185">
        <v>615137.22588648601</v>
      </c>
      <c r="J185">
        <v>0</v>
      </c>
      <c r="N185" s="9" t="s">
        <v>21</v>
      </c>
      <c r="O185" s="9" t="s">
        <v>22</v>
      </c>
      <c r="P185" s="9" t="s">
        <v>23</v>
      </c>
      <c r="Q185" s="9" t="s">
        <v>24</v>
      </c>
      <c r="R185" s="9" t="s">
        <v>25</v>
      </c>
      <c r="S185" s="9" t="s">
        <v>26</v>
      </c>
      <c r="T185" s="9" t="s">
        <v>27</v>
      </c>
      <c r="U185" s="9" t="s">
        <v>28</v>
      </c>
      <c r="V185" s="9" t="s">
        <v>29</v>
      </c>
      <c r="W185" s="9" t="s">
        <v>30</v>
      </c>
      <c r="X185" s="9" t="s">
        <v>31</v>
      </c>
      <c r="Y185" s="9" t="s">
        <v>32</v>
      </c>
    </row>
    <row r="186" spans="1:26" x14ac:dyDescent="0.2">
      <c r="A186" s="1">
        <v>38018</v>
      </c>
      <c r="B186">
        <v>157056.37</v>
      </c>
      <c r="C186">
        <v>21428291.579999998</v>
      </c>
      <c r="D186" s="27">
        <v>21585347.949999999</v>
      </c>
      <c r="E186">
        <v>22665525.786900301</v>
      </c>
      <c r="F186">
        <v>20</v>
      </c>
      <c r="G186" s="60">
        <v>3751396.37493467</v>
      </c>
      <c r="H186">
        <v>6.2236888684032303</v>
      </c>
      <c r="I186">
        <v>681998.07274880295</v>
      </c>
      <c r="J186">
        <v>0</v>
      </c>
      <c r="M186">
        <v>2004</v>
      </c>
      <c r="N186">
        <v>25026564.670000002</v>
      </c>
      <c r="O186">
        <v>21585347.949999999</v>
      </c>
      <c r="P186">
        <v>21267116.850000001</v>
      </c>
      <c r="Q186">
        <v>22059411.460000001</v>
      </c>
      <c r="R186">
        <v>24072272.370000001</v>
      </c>
      <c r="S186">
        <v>25893229.260000002</v>
      </c>
      <c r="T186">
        <v>25134078.469999999</v>
      </c>
      <c r="U186">
        <v>23466972.039999999</v>
      </c>
      <c r="V186">
        <v>16153172.890000001</v>
      </c>
      <c r="W186">
        <v>20793803.739999998</v>
      </c>
      <c r="X186">
        <v>24202766.120000001</v>
      </c>
      <c r="Y186">
        <v>25013589.309999999</v>
      </c>
      <c r="Z186" s="27">
        <f t="shared" ref="Z186:Z196" si="2">SUM(N186:Y186)</f>
        <v>274668325.13</v>
      </c>
    </row>
    <row r="187" spans="1:26" x14ac:dyDescent="0.2">
      <c r="A187" s="1">
        <v>38047</v>
      </c>
      <c r="B187">
        <v>42412.61</v>
      </c>
      <c r="C187">
        <v>21224704.239999998</v>
      </c>
      <c r="D187" s="27">
        <v>21267116.850000001</v>
      </c>
      <c r="E187">
        <v>21277666.946384199</v>
      </c>
      <c r="F187">
        <v>20</v>
      </c>
      <c r="G187" s="60">
        <v>3712684.6945070298</v>
      </c>
      <c r="H187">
        <v>5.90645258527735</v>
      </c>
      <c r="I187">
        <v>651129.16580654006</v>
      </c>
      <c r="J187">
        <v>0</v>
      </c>
      <c r="M187">
        <v>2005</v>
      </c>
      <c r="N187">
        <v>21680517.460000001</v>
      </c>
      <c r="O187">
        <v>20010142.52</v>
      </c>
      <c r="P187">
        <v>23567057.530000001</v>
      </c>
      <c r="Q187">
        <v>24959562.719999999</v>
      </c>
      <c r="R187">
        <v>24016276.469999999</v>
      </c>
      <c r="S187">
        <v>22138347.16</v>
      </c>
      <c r="T187">
        <v>23683088.670000002</v>
      </c>
      <c r="U187">
        <v>25134690.23</v>
      </c>
      <c r="V187">
        <v>15200890.9</v>
      </c>
      <c r="W187">
        <v>20190932.620000001</v>
      </c>
      <c r="X187">
        <v>25615802.91</v>
      </c>
      <c r="Y187">
        <v>32413034.550000001</v>
      </c>
      <c r="Z187" s="27">
        <f t="shared" si="2"/>
        <v>278610343.74000001</v>
      </c>
    </row>
    <row r="188" spans="1:26" x14ac:dyDescent="0.2">
      <c r="A188" s="1">
        <v>38078</v>
      </c>
      <c r="B188">
        <v>1210284.43</v>
      </c>
      <c r="C188">
        <v>20849127.030000001</v>
      </c>
      <c r="D188" s="27">
        <v>22059411.460000001</v>
      </c>
      <c r="E188">
        <v>22165740.5613796</v>
      </c>
      <c r="F188">
        <v>20</v>
      </c>
      <c r="G188" s="60">
        <v>4034822.4873587298</v>
      </c>
      <c r="H188">
        <v>5.6562926546120602</v>
      </c>
      <c r="I188">
        <v>656396.23653119302</v>
      </c>
      <c r="J188">
        <v>0</v>
      </c>
      <c r="M188">
        <v>2006</v>
      </c>
      <c r="N188">
        <v>30831575.289999999</v>
      </c>
      <c r="O188">
        <v>23712202.309999999</v>
      </c>
      <c r="P188">
        <v>22854698.239999998</v>
      </c>
      <c r="Q188">
        <v>23167347.039999999</v>
      </c>
      <c r="R188">
        <v>23889302.260000002</v>
      </c>
      <c r="S188">
        <v>22603840.510000002</v>
      </c>
      <c r="T188">
        <v>22506408.27</v>
      </c>
      <c r="U188">
        <v>26214681.859999999</v>
      </c>
      <c r="V188">
        <v>20742492.050000001</v>
      </c>
      <c r="W188">
        <v>17117785.859999999</v>
      </c>
      <c r="X188">
        <v>24839416.489999998</v>
      </c>
      <c r="Y188">
        <v>26266139.77</v>
      </c>
      <c r="Z188" s="27">
        <f t="shared" si="2"/>
        <v>284745889.95000005</v>
      </c>
    </row>
    <row r="189" spans="1:26" x14ac:dyDescent="0.2">
      <c r="A189" s="1">
        <v>38108</v>
      </c>
      <c r="B189">
        <v>208981.6</v>
      </c>
      <c r="C189">
        <v>23863290.77</v>
      </c>
      <c r="D189" s="27">
        <v>24072272.370000001</v>
      </c>
      <c r="E189">
        <v>24029162.163246699</v>
      </c>
      <c r="F189">
        <v>20</v>
      </c>
      <c r="G189" s="60">
        <v>3916088.2692239801</v>
      </c>
      <c r="H189">
        <v>6.2931406662105296</v>
      </c>
      <c r="I189">
        <v>615332.17627667403</v>
      </c>
      <c r="J189">
        <v>0</v>
      </c>
      <c r="M189">
        <v>2007</v>
      </c>
      <c r="N189">
        <v>20960326.329999998</v>
      </c>
      <c r="O189">
        <v>24034082.199999999</v>
      </c>
      <c r="P189">
        <v>27862427.289999999</v>
      </c>
      <c r="Q189">
        <v>27273585.43</v>
      </c>
      <c r="R189">
        <v>29913047.129999999</v>
      </c>
      <c r="S189">
        <v>28088096.920000002</v>
      </c>
      <c r="T189">
        <v>25094872.699999999</v>
      </c>
      <c r="U189">
        <v>22279592.559999999</v>
      </c>
      <c r="V189">
        <v>20615150.760000002</v>
      </c>
      <c r="W189">
        <v>24860753.02</v>
      </c>
      <c r="X189">
        <v>26383796.84</v>
      </c>
      <c r="Y189">
        <v>28234749.969999999</v>
      </c>
      <c r="Z189" s="27">
        <f t="shared" si="2"/>
        <v>305600481.14999998</v>
      </c>
    </row>
    <row r="190" spans="1:26" x14ac:dyDescent="0.2">
      <c r="A190" s="1">
        <v>38139</v>
      </c>
      <c r="B190">
        <v>194441.96</v>
      </c>
      <c r="C190">
        <v>25698787.300000001</v>
      </c>
      <c r="D190" s="27">
        <v>25893229.260000002</v>
      </c>
      <c r="E190">
        <v>25962406.5890215</v>
      </c>
      <c r="F190">
        <v>20</v>
      </c>
      <c r="G190" s="60">
        <v>3969900.01426845</v>
      </c>
      <c r="H190">
        <v>6.7184964507115001</v>
      </c>
      <c r="I190">
        <v>709352.56652063003</v>
      </c>
      <c r="J190">
        <v>0</v>
      </c>
      <c r="M190">
        <v>2008</v>
      </c>
      <c r="N190">
        <v>29486848.949999999</v>
      </c>
      <c r="O190">
        <v>30369685.82</v>
      </c>
      <c r="P190">
        <v>36142467.920000002</v>
      </c>
      <c r="Q190">
        <v>37486383.810000002</v>
      </c>
      <c r="R190">
        <v>50872287.869999997</v>
      </c>
      <c r="S190">
        <v>56143404.909999996</v>
      </c>
      <c r="T190">
        <v>58049945.969999999</v>
      </c>
      <c r="U190">
        <v>38127222.100000001</v>
      </c>
      <c r="V190">
        <v>13595360.65</v>
      </c>
      <c r="W190">
        <v>24541823.379999999</v>
      </c>
      <c r="X190">
        <v>25653193.649999999</v>
      </c>
      <c r="Y190">
        <v>19967337.449999999</v>
      </c>
      <c r="Z190" s="27">
        <f t="shared" si="2"/>
        <v>420435962.47999996</v>
      </c>
    </row>
    <row r="191" spans="1:26" x14ac:dyDescent="0.2">
      <c r="A191" s="1">
        <v>38169</v>
      </c>
      <c r="B191">
        <v>114686.34</v>
      </c>
      <c r="C191">
        <v>25019392.129999999</v>
      </c>
      <c r="D191" s="27">
        <v>25134078.469999999</v>
      </c>
      <c r="E191">
        <v>25118821.382230401</v>
      </c>
      <c r="F191">
        <v>20</v>
      </c>
      <c r="G191" s="60">
        <v>4113654.6443410199</v>
      </c>
      <c r="H191">
        <v>6.2983060934770396</v>
      </c>
      <c r="I191">
        <v>790234.73068274802</v>
      </c>
      <c r="J191">
        <v>0</v>
      </c>
      <c r="M191">
        <v>2009</v>
      </c>
      <c r="N191">
        <v>19332907.969999999</v>
      </c>
      <c r="O191">
        <v>14750939.99</v>
      </c>
      <c r="P191">
        <v>13691776.34</v>
      </c>
      <c r="Q191">
        <v>12154572.800000001</v>
      </c>
      <c r="R191">
        <v>13047029.109999999</v>
      </c>
      <c r="S191">
        <v>12341953.789999999</v>
      </c>
      <c r="T191">
        <v>11774677.17</v>
      </c>
      <c r="U191">
        <v>10645919.74</v>
      </c>
      <c r="V191">
        <v>8762438.9499999993</v>
      </c>
      <c r="W191">
        <v>12459295.060000001</v>
      </c>
      <c r="X191">
        <v>11704226.460000001</v>
      </c>
      <c r="Y191">
        <v>15248798.5</v>
      </c>
      <c r="Z191" s="27">
        <f t="shared" si="2"/>
        <v>155914535.88</v>
      </c>
    </row>
    <row r="192" spans="1:26" x14ac:dyDescent="0.2">
      <c r="A192" s="1">
        <v>38200</v>
      </c>
      <c r="B192">
        <v>111503.03</v>
      </c>
      <c r="C192">
        <v>23355469.010000002</v>
      </c>
      <c r="D192" s="27">
        <v>23466972.039999999</v>
      </c>
      <c r="E192">
        <v>23470579.169623099</v>
      </c>
      <c r="F192">
        <v>20</v>
      </c>
      <c r="G192" s="60">
        <v>4039039.5325718001</v>
      </c>
      <c r="H192">
        <v>6.0053600827059501</v>
      </c>
      <c r="I192">
        <v>785307.61175487004</v>
      </c>
      <c r="J192">
        <v>0</v>
      </c>
      <c r="M192">
        <v>2010</v>
      </c>
      <c r="N192">
        <v>17420542.649999999</v>
      </c>
      <c r="O192">
        <v>14454616.289999999</v>
      </c>
      <c r="P192">
        <v>11695157.49</v>
      </c>
      <c r="Q192">
        <v>12242997.35</v>
      </c>
      <c r="R192">
        <v>12955718.1</v>
      </c>
      <c r="S192">
        <v>14781702.41</v>
      </c>
      <c r="T192">
        <v>16011353.34</v>
      </c>
      <c r="U192">
        <v>14932041.210000001</v>
      </c>
      <c r="V192">
        <v>11759577.82</v>
      </c>
      <c r="W192">
        <v>11495558.9</v>
      </c>
      <c r="X192">
        <v>10328913.58</v>
      </c>
      <c r="Y192">
        <v>15028508.810000001</v>
      </c>
      <c r="Z192" s="27">
        <f t="shared" si="2"/>
        <v>163106687.95000002</v>
      </c>
    </row>
    <row r="193" spans="1:26" x14ac:dyDescent="0.2">
      <c r="A193" s="1">
        <v>38231</v>
      </c>
      <c r="B193">
        <v>99887.49</v>
      </c>
      <c r="C193">
        <v>16053285.4</v>
      </c>
      <c r="D193" s="27">
        <v>16153172.890000001</v>
      </c>
      <c r="E193">
        <v>16242011.9635024</v>
      </c>
      <c r="F193">
        <v>20</v>
      </c>
      <c r="G193" s="60">
        <v>3203047.0171899502</v>
      </c>
      <c r="H193">
        <v>5.2648706551846498</v>
      </c>
      <c r="I193">
        <v>621616.28447766299</v>
      </c>
      <c r="J193">
        <v>0</v>
      </c>
      <c r="M193">
        <v>2011</v>
      </c>
      <c r="N193">
        <v>15628640.98</v>
      </c>
      <c r="O193">
        <v>13669618.27</v>
      </c>
      <c r="P193">
        <v>15109936.359999999</v>
      </c>
      <c r="Q193">
        <v>15790804.42</v>
      </c>
      <c r="R193">
        <v>15244550.449999999</v>
      </c>
      <c r="S193">
        <v>15318259.4</v>
      </c>
      <c r="T193">
        <v>15795211.550000001</v>
      </c>
      <c r="U193">
        <v>15606591.699999999</v>
      </c>
      <c r="V193">
        <v>13172474.01</v>
      </c>
      <c r="W193">
        <v>13454099.66</v>
      </c>
      <c r="X193">
        <v>12206226.07</v>
      </c>
      <c r="Y193">
        <v>12406251.810000001</v>
      </c>
      <c r="Z193" s="27">
        <f t="shared" si="2"/>
        <v>173402664.68000001</v>
      </c>
    </row>
    <row r="194" spans="1:26" x14ac:dyDescent="0.2">
      <c r="A194" s="1">
        <v>38261</v>
      </c>
      <c r="B194">
        <v>100413.84</v>
      </c>
      <c r="C194">
        <v>20693389.899999999</v>
      </c>
      <c r="D194" s="27">
        <v>20793803.739999998</v>
      </c>
      <c r="E194">
        <v>20770438.7530334</v>
      </c>
      <c r="F194">
        <v>20</v>
      </c>
      <c r="G194" s="60">
        <v>3557609.2439597002</v>
      </c>
      <c r="H194">
        <v>6.0711305387985304</v>
      </c>
      <c r="I194">
        <v>828271.37308227504</v>
      </c>
      <c r="J194">
        <v>0</v>
      </c>
      <c r="M194">
        <v>2012</v>
      </c>
      <c r="N194">
        <v>10573776.67</v>
      </c>
      <c r="O194">
        <v>8909926.2799999993</v>
      </c>
      <c r="P194">
        <v>8353393.7699999996</v>
      </c>
      <c r="Q194">
        <v>7279677.2000000002</v>
      </c>
      <c r="R194">
        <v>8207420.0599999996</v>
      </c>
      <c r="S194">
        <v>8549547.3300000001</v>
      </c>
      <c r="T194">
        <v>10759599.59</v>
      </c>
      <c r="U194">
        <v>9466728.2799999993</v>
      </c>
      <c r="V194">
        <v>9475142.5</v>
      </c>
      <c r="W194">
        <v>12308493.779999999</v>
      </c>
      <c r="X194">
        <v>13709823.439999999</v>
      </c>
      <c r="Y194">
        <v>14151633.460000001</v>
      </c>
      <c r="Z194" s="27">
        <f t="shared" si="2"/>
        <v>121745162.36000001</v>
      </c>
    </row>
    <row r="195" spans="1:26" x14ac:dyDescent="0.2">
      <c r="A195" s="1">
        <v>38292</v>
      </c>
      <c r="B195">
        <v>115199.17</v>
      </c>
      <c r="C195">
        <v>24087566.949999999</v>
      </c>
      <c r="D195" s="27">
        <v>24202766.120000001</v>
      </c>
      <c r="E195">
        <v>24189483.394853599</v>
      </c>
      <c r="F195">
        <v>20</v>
      </c>
      <c r="G195" s="60">
        <v>3549434.2037618798</v>
      </c>
      <c r="H195">
        <v>7.0108466759124104</v>
      </c>
      <c r="I195">
        <v>695055.593960208</v>
      </c>
      <c r="J195">
        <v>0</v>
      </c>
      <c r="M195">
        <v>2013</v>
      </c>
      <c r="N195">
        <v>12869900.199999999</v>
      </c>
      <c r="O195">
        <v>11390899.66</v>
      </c>
      <c r="P195">
        <v>14335264.800000001</v>
      </c>
      <c r="Q195">
        <v>14209528.140000001</v>
      </c>
      <c r="R195">
        <v>16336489.720000001</v>
      </c>
      <c r="S195">
        <v>13887645.48</v>
      </c>
      <c r="T195">
        <v>13328048.67</v>
      </c>
      <c r="U195">
        <v>12134226.800000001</v>
      </c>
      <c r="V195">
        <v>12945983.460000001</v>
      </c>
      <c r="W195">
        <v>11898998.609999999</v>
      </c>
      <c r="X195">
        <v>11460569.07</v>
      </c>
      <c r="Y195">
        <v>13759400.060000001</v>
      </c>
      <c r="Z195" s="27">
        <f t="shared" si="2"/>
        <v>158556954.67000002</v>
      </c>
    </row>
    <row r="196" spans="1:26" x14ac:dyDescent="0.2">
      <c r="A196" s="1">
        <v>38322</v>
      </c>
      <c r="B196">
        <v>124246.37</v>
      </c>
      <c r="C196">
        <v>24889342.940000001</v>
      </c>
      <c r="D196" s="27">
        <v>25013589.309999999</v>
      </c>
      <c r="E196">
        <v>24992198.998711001</v>
      </c>
      <c r="F196">
        <v>20</v>
      </c>
      <c r="G196" s="60">
        <v>3331205.5307657998</v>
      </c>
      <c r="H196">
        <v>7.6968812360041303</v>
      </c>
      <c r="I196">
        <v>647694.34431346902</v>
      </c>
      <c r="J196">
        <v>0</v>
      </c>
      <c r="M196">
        <v>2014</v>
      </c>
      <c r="N196">
        <v>14058382.710000001</v>
      </c>
      <c r="O196">
        <v>16781971.34</v>
      </c>
      <c r="P196">
        <v>15980888.359999999</v>
      </c>
      <c r="Q196">
        <v>14943858.08</v>
      </c>
      <c r="R196">
        <v>15880654.359999999</v>
      </c>
      <c r="S196">
        <v>14729262.49</v>
      </c>
      <c r="T196">
        <v>12091869.970000001</v>
      </c>
      <c r="U196">
        <v>12560954.24</v>
      </c>
      <c r="V196">
        <v>12789244.699999999</v>
      </c>
      <c r="W196">
        <v>12182828.970000001</v>
      </c>
      <c r="X196">
        <v>12236512.380000001</v>
      </c>
      <c r="Y196">
        <v>11849530.92</v>
      </c>
      <c r="Z196" s="27">
        <f t="shared" si="2"/>
        <v>166085958.51999998</v>
      </c>
    </row>
    <row r="197" spans="1:26" x14ac:dyDescent="0.2">
      <c r="A197" s="1">
        <v>38353</v>
      </c>
      <c r="B197">
        <v>101847.2</v>
      </c>
      <c r="C197">
        <v>21578670.260000002</v>
      </c>
      <c r="D197">
        <v>21680517.460000001</v>
      </c>
      <c r="E197">
        <v>21680565.336084802</v>
      </c>
      <c r="F197">
        <v>20</v>
      </c>
      <c r="G197">
        <v>3572292.7624133099</v>
      </c>
      <c r="H197">
        <v>6.2437550481164399</v>
      </c>
      <c r="I197">
        <v>623955.63258309802</v>
      </c>
      <c r="J197">
        <v>0</v>
      </c>
      <c r="M197">
        <v>2015</v>
      </c>
      <c r="N197">
        <v>9747187.9399999995</v>
      </c>
      <c r="O197">
        <v>7219916.9500000002</v>
      </c>
      <c r="P197">
        <v>7620387.1299999999</v>
      </c>
      <c r="Q197">
        <v>7085860.7000000002</v>
      </c>
      <c r="R197">
        <v>8098972.25</v>
      </c>
      <c r="S197">
        <v>7929441.96</v>
      </c>
      <c r="T197">
        <v>7934996.8600000003</v>
      </c>
      <c r="U197">
        <v>7652632.25</v>
      </c>
      <c r="V197">
        <v>6508012.5800000001</v>
      </c>
      <c r="W197">
        <v>6061566.8899999997</v>
      </c>
      <c r="X197">
        <v>4685917.03</v>
      </c>
      <c r="Y197">
        <v>4449150.45</v>
      </c>
      <c r="Z197" s="27">
        <f>SUM(N197:Y197)</f>
        <v>84994042.99000001</v>
      </c>
    </row>
    <row r="198" spans="1:26" x14ac:dyDescent="0.2">
      <c r="A198" s="1">
        <v>38384</v>
      </c>
      <c r="B198">
        <v>92996.62</v>
      </c>
      <c r="C198">
        <v>19917145.899999999</v>
      </c>
      <c r="D198">
        <v>20010142.52</v>
      </c>
      <c r="E198">
        <v>20007525.8834682</v>
      </c>
      <c r="F198">
        <v>20</v>
      </c>
      <c r="G198">
        <v>3179408.8827136802</v>
      </c>
      <c r="H198">
        <v>6.4906757223497102</v>
      </c>
      <c r="I198">
        <v>628986.16298449296</v>
      </c>
      <c r="J198">
        <v>0</v>
      </c>
      <c r="M198">
        <v>2016</v>
      </c>
      <c r="N198">
        <v>5244595.3499999996</v>
      </c>
      <c r="O198">
        <v>4140966.43</v>
      </c>
      <c r="P198">
        <v>3607093.84</v>
      </c>
      <c r="Q198">
        <v>3929455.18</v>
      </c>
      <c r="Z198" s="27">
        <f>SUM(N198:Y198)</f>
        <v>16922110.800000001</v>
      </c>
    </row>
    <row r="199" spans="1:26" x14ac:dyDescent="0.2">
      <c r="A199" s="1">
        <v>38412</v>
      </c>
      <c r="B199">
        <v>117201.26</v>
      </c>
      <c r="C199">
        <v>23449856.27</v>
      </c>
      <c r="D199">
        <v>23567057.530000001</v>
      </c>
      <c r="E199">
        <v>23458381.5866028</v>
      </c>
      <c r="F199">
        <v>20</v>
      </c>
      <c r="G199">
        <v>3524675.37415754</v>
      </c>
      <c r="H199">
        <v>6.8406518440460697</v>
      </c>
      <c r="I199">
        <v>652695.51129177294</v>
      </c>
      <c r="J199">
        <v>0</v>
      </c>
    </row>
    <row r="200" spans="1:26" x14ac:dyDescent="0.2">
      <c r="A200" s="1">
        <v>38443</v>
      </c>
      <c r="B200">
        <v>116326.15</v>
      </c>
      <c r="C200">
        <v>24843236.57</v>
      </c>
      <c r="D200">
        <v>24959562.719999999</v>
      </c>
      <c r="E200">
        <v>25289229.2218141</v>
      </c>
      <c r="F200">
        <v>20</v>
      </c>
      <c r="G200">
        <v>3373989.9785241601</v>
      </c>
      <c r="H200">
        <v>7.6827722910537304</v>
      </c>
      <c r="I200">
        <v>632367.49548419297</v>
      </c>
      <c r="J200">
        <v>0</v>
      </c>
      <c r="M200" s="10" t="s">
        <v>52</v>
      </c>
    </row>
    <row r="201" spans="1:26" x14ac:dyDescent="0.2">
      <c r="A201" s="1">
        <v>38473</v>
      </c>
      <c r="B201">
        <v>126082.98</v>
      </c>
      <c r="C201">
        <v>23890193.489999998</v>
      </c>
      <c r="D201">
        <v>24016276.469999999</v>
      </c>
      <c r="E201">
        <v>24077723.1435109</v>
      </c>
      <c r="F201">
        <v>20</v>
      </c>
      <c r="G201">
        <v>3512440.4707236402</v>
      </c>
      <c r="H201">
        <v>7.0336062448863199</v>
      </c>
      <c r="I201">
        <v>627400.086162347</v>
      </c>
      <c r="J201">
        <v>0</v>
      </c>
    </row>
    <row r="202" spans="1:26" x14ac:dyDescent="0.2">
      <c r="A202" s="1">
        <v>38504</v>
      </c>
      <c r="B202">
        <v>133875.03</v>
      </c>
      <c r="C202">
        <v>22004472.129999999</v>
      </c>
      <c r="D202">
        <v>22138347.16</v>
      </c>
      <c r="E202">
        <v>22581469.886737101</v>
      </c>
      <c r="F202">
        <v>20</v>
      </c>
      <c r="G202">
        <v>3396830.1709777699</v>
      </c>
      <c r="H202">
        <v>6.8362074245754396</v>
      </c>
      <c r="I202">
        <v>639965.74812302203</v>
      </c>
      <c r="J202">
        <v>0</v>
      </c>
      <c r="N202" s="9" t="s">
        <v>21</v>
      </c>
      <c r="O202" s="9" t="s">
        <v>22</v>
      </c>
      <c r="P202" s="9" t="s">
        <v>23</v>
      </c>
      <c r="Q202" s="9" t="s">
        <v>24</v>
      </c>
      <c r="R202" s="9" t="s">
        <v>25</v>
      </c>
      <c r="S202" s="9" t="s">
        <v>26</v>
      </c>
      <c r="T202" s="9" t="s">
        <v>27</v>
      </c>
      <c r="U202" s="9" t="s">
        <v>28</v>
      </c>
      <c r="V202" s="9" t="s">
        <v>29</v>
      </c>
      <c r="W202" s="9" t="s">
        <v>30</v>
      </c>
      <c r="X202" s="9" t="s">
        <v>31</v>
      </c>
      <c r="Y202" s="9" t="s">
        <v>32</v>
      </c>
    </row>
    <row r="203" spans="1:26" x14ac:dyDescent="0.2">
      <c r="A203" s="1">
        <v>38534</v>
      </c>
      <c r="B203">
        <v>92152.85</v>
      </c>
      <c r="C203">
        <v>23590935.82</v>
      </c>
      <c r="D203">
        <v>23683088.670000002</v>
      </c>
      <c r="E203">
        <v>23920451.250716899</v>
      </c>
      <c r="F203">
        <v>20</v>
      </c>
      <c r="G203">
        <v>3326464.2786851898</v>
      </c>
      <c r="H203">
        <v>7.4163164784960598</v>
      </c>
      <c r="I203">
        <v>749660.59442463296</v>
      </c>
      <c r="J203">
        <v>0</v>
      </c>
      <c r="M203">
        <v>2004</v>
      </c>
      <c r="N203">
        <v>4116851.7030502702</v>
      </c>
      <c r="O203">
        <v>3751396.37493467</v>
      </c>
      <c r="P203">
        <v>3712684.6945070298</v>
      </c>
      <c r="Q203">
        <v>4034822.4873587298</v>
      </c>
      <c r="R203">
        <v>3916088.2692239801</v>
      </c>
      <c r="S203">
        <v>3969900.01426845</v>
      </c>
      <c r="T203">
        <v>4113654.6443410199</v>
      </c>
      <c r="U203">
        <v>4039039.5325718001</v>
      </c>
      <c r="V203">
        <v>3203047.0171899502</v>
      </c>
      <c r="W203">
        <v>3557609.2439597002</v>
      </c>
      <c r="X203">
        <v>3549434.2037618798</v>
      </c>
      <c r="Y203">
        <v>3331205.5307657998</v>
      </c>
      <c r="Z203" s="27">
        <f t="shared" ref="Z203:Z213" si="3">SUM(N203:Y203)</f>
        <v>45295733.715933286</v>
      </c>
    </row>
    <row r="204" spans="1:26" x14ac:dyDescent="0.2">
      <c r="A204" s="1">
        <v>38565</v>
      </c>
      <c r="B204">
        <v>133786.04999999999</v>
      </c>
      <c r="C204">
        <v>25000904.18</v>
      </c>
      <c r="D204">
        <v>25134690.23</v>
      </c>
      <c r="E204">
        <v>25140130.2726686</v>
      </c>
      <c r="F204">
        <v>20</v>
      </c>
      <c r="G204">
        <v>2962636.152516</v>
      </c>
      <c r="H204">
        <v>8.7295141996667294</v>
      </c>
      <c r="I204">
        <v>722244.08916583494</v>
      </c>
      <c r="J204">
        <v>0</v>
      </c>
      <c r="M204">
        <v>2005</v>
      </c>
      <c r="N204">
        <v>3572292.7624133099</v>
      </c>
      <c r="O204">
        <v>3179408.8827136802</v>
      </c>
      <c r="P204">
        <v>3524675.37415754</v>
      </c>
      <c r="Q204">
        <v>3373989.9785241601</v>
      </c>
      <c r="R204">
        <v>3512440.4707236402</v>
      </c>
      <c r="S204">
        <v>3396830.1709777699</v>
      </c>
      <c r="T204">
        <v>3326464.2786851898</v>
      </c>
      <c r="U204">
        <v>2962636.152516</v>
      </c>
      <c r="V204">
        <v>1299470.4760853499</v>
      </c>
      <c r="W204">
        <v>1403319.12839957</v>
      </c>
      <c r="X204">
        <v>2238950.7427524198</v>
      </c>
      <c r="Y204">
        <v>2696394.9614425902</v>
      </c>
      <c r="Z204" s="27">
        <f t="shared" si="3"/>
        <v>34486873.379391223</v>
      </c>
    </row>
    <row r="205" spans="1:26" x14ac:dyDescent="0.2">
      <c r="A205" s="1">
        <v>38596</v>
      </c>
      <c r="B205">
        <v>115597.62</v>
      </c>
      <c r="C205">
        <v>15085293.279999999</v>
      </c>
      <c r="D205">
        <v>15200890.9</v>
      </c>
      <c r="E205">
        <v>15244131.602316599</v>
      </c>
      <c r="F205">
        <v>20</v>
      </c>
      <c r="G205">
        <v>1299470.4760853499</v>
      </c>
      <c r="H205">
        <v>11.9525318922685</v>
      </c>
      <c r="I205">
        <v>287830.70615491102</v>
      </c>
      <c r="J205">
        <v>0</v>
      </c>
      <c r="M205">
        <v>2006</v>
      </c>
      <c r="N205">
        <v>2903605.4539078199</v>
      </c>
      <c r="O205">
        <v>2893564.0590993399</v>
      </c>
      <c r="P205">
        <v>3195937.85636565</v>
      </c>
      <c r="Q205">
        <v>3179013.8634480401</v>
      </c>
      <c r="R205">
        <v>3441908.5052839699</v>
      </c>
      <c r="S205">
        <v>3675130.0271896902</v>
      </c>
      <c r="T205">
        <v>3681560.89367529</v>
      </c>
      <c r="U205">
        <v>3612949.7915254999</v>
      </c>
      <c r="V205">
        <v>3543892.0726676499</v>
      </c>
      <c r="W205">
        <v>3570670.6822408698</v>
      </c>
      <c r="X205">
        <v>3416427.34441827</v>
      </c>
      <c r="Y205">
        <v>3467063.68521418</v>
      </c>
      <c r="Z205" s="27">
        <f t="shared" si="3"/>
        <v>40581724.235036269</v>
      </c>
    </row>
    <row r="206" spans="1:26" x14ac:dyDescent="0.2">
      <c r="A206" s="1">
        <v>38626</v>
      </c>
      <c r="B206">
        <v>84963.61</v>
      </c>
      <c r="C206">
        <v>20105969.010000002</v>
      </c>
      <c r="D206">
        <v>20190932.620000001</v>
      </c>
      <c r="E206">
        <v>20155807.2165436</v>
      </c>
      <c r="F206">
        <v>20</v>
      </c>
      <c r="G206">
        <v>1403319.12839957</v>
      </c>
      <c r="H206">
        <v>14.6031308370774</v>
      </c>
      <c r="I206">
        <v>337045.62164892198</v>
      </c>
      <c r="J206">
        <v>0</v>
      </c>
      <c r="M206">
        <v>2007</v>
      </c>
      <c r="N206">
        <v>3431417.7115227999</v>
      </c>
      <c r="O206">
        <v>3187283.0760072102</v>
      </c>
      <c r="P206">
        <v>3758706.9102976499</v>
      </c>
      <c r="Q206">
        <v>3532409.0062794499</v>
      </c>
      <c r="R206">
        <v>3847360.6544289798</v>
      </c>
      <c r="S206">
        <v>3801646.8529513599</v>
      </c>
      <c r="T206">
        <v>3781746.6914056502</v>
      </c>
      <c r="U206">
        <v>3496860.8815262401</v>
      </c>
      <c r="V206">
        <v>3473362.6859711502</v>
      </c>
      <c r="W206">
        <v>3833954.5812043999</v>
      </c>
      <c r="X206">
        <v>3398892.1835635598</v>
      </c>
      <c r="Y206">
        <v>3696247.7049747999</v>
      </c>
      <c r="Z206" s="27">
        <f t="shared" si="3"/>
        <v>43239888.940133251</v>
      </c>
    </row>
    <row r="207" spans="1:26" x14ac:dyDescent="0.2">
      <c r="A207" s="1">
        <v>38657</v>
      </c>
      <c r="B207">
        <v>87516.36</v>
      </c>
      <c r="C207">
        <v>25528286.550000001</v>
      </c>
      <c r="D207">
        <v>25615802.91</v>
      </c>
      <c r="E207">
        <v>25647801.536931202</v>
      </c>
      <c r="F207">
        <v>20</v>
      </c>
      <c r="G207">
        <v>2238950.7427524198</v>
      </c>
      <c r="H207">
        <v>11.6775557078773</v>
      </c>
      <c r="I207">
        <v>497670.48875351402</v>
      </c>
      <c r="J207">
        <v>0</v>
      </c>
      <c r="M207">
        <v>2008</v>
      </c>
      <c r="N207">
        <v>3730716.59485282</v>
      </c>
      <c r="O207">
        <v>3481908.9951343099</v>
      </c>
      <c r="P207">
        <v>3754457.7083301698</v>
      </c>
      <c r="Q207">
        <v>3601038.3554089</v>
      </c>
      <c r="R207">
        <v>4320099.2010811502</v>
      </c>
      <c r="S207">
        <v>4358968.2792846598</v>
      </c>
      <c r="T207">
        <v>4639414.5826604404</v>
      </c>
      <c r="U207">
        <v>4254048.2048297198</v>
      </c>
      <c r="V207">
        <v>1642121.1776660201</v>
      </c>
      <c r="W207">
        <v>3450697.9705383801</v>
      </c>
      <c r="X207">
        <v>3823545.4159350898</v>
      </c>
      <c r="Y207">
        <v>3184282.9857755699</v>
      </c>
      <c r="Z207" s="27">
        <f t="shared" si="3"/>
        <v>44241299.47149723</v>
      </c>
    </row>
    <row r="208" spans="1:26" x14ac:dyDescent="0.2">
      <c r="A208" s="1">
        <v>38687</v>
      </c>
      <c r="B208">
        <v>-226507.03</v>
      </c>
      <c r="C208">
        <v>32639541.579999998</v>
      </c>
      <c r="D208">
        <v>32413034.550000001</v>
      </c>
      <c r="E208">
        <v>32423369.365789499</v>
      </c>
      <c r="F208">
        <v>20</v>
      </c>
      <c r="G208">
        <v>2696394.9614425902</v>
      </c>
      <c r="H208">
        <v>12.263549598765501</v>
      </c>
      <c r="I208">
        <v>644003.98172324104</v>
      </c>
      <c r="J208">
        <v>0</v>
      </c>
      <c r="M208">
        <v>2009</v>
      </c>
      <c r="N208">
        <v>3438444.2367176502</v>
      </c>
      <c r="O208">
        <v>3579269.6434981502</v>
      </c>
      <c r="P208">
        <v>3520944.6226184801</v>
      </c>
      <c r="Q208">
        <v>3511916.9513164898</v>
      </c>
      <c r="R208">
        <v>3769963.5557009</v>
      </c>
      <c r="S208">
        <v>3351008.7082273802</v>
      </c>
      <c r="T208">
        <v>4357713.6781390402</v>
      </c>
      <c r="U208">
        <v>3418958.5700597102</v>
      </c>
      <c r="V208">
        <v>3143287.55374848</v>
      </c>
      <c r="W208">
        <v>3296087.82257229</v>
      </c>
      <c r="X208">
        <v>3062273.5011873702</v>
      </c>
      <c r="Y208">
        <v>3246835.2152069202</v>
      </c>
      <c r="Z208" s="27">
        <f t="shared" si="3"/>
        <v>41696704.058992863</v>
      </c>
    </row>
    <row r="209" spans="1:26" x14ac:dyDescent="0.2">
      <c r="A209" s="1">
        <v>38718</v>
      </c>
      <c r="B209">
        <v>155983.74</v>
      </c>
      <c r="C209">
        <v>30675591.550000001</v>
      </c>
      <c r="D209">
        <v>30831575.289999999</v>
      </c>
      <c r="E209">
        <v>30831224.276397999</v>
      </c>
      <c r="F209">
        <v>20</v>
      </c>
      <c r="G209">
        <v>2903605.4539078199</v>
      </c>
      <c r="H209">
        <v>10.8497679823449</v>
      </c>
      <c r="I209">
        <v>672221.21077313798</v>
      </c>
      <c r="J209">
        <v>0</v>
      </c>
      <c r="M209">
        <v>2010</v>
      </c>
      <c r="N209">
        <v>3115838.4952301602</v>
      </c>
      <c r="O209">
        <v>2709249.6322354199</v>
      </c>
      <c r="P209">
        <v>2606749.0670757201</v>
      </c>
      <c r="Q209">
        <v>3145341.4897636799</v>
      </c>
      <c r="R209">
        <v>3115673.0132726198</v>
      </c>
      <c r="S209">
        <v>3226898.8289640602</v>
      </c>
      <c r="T209">
        <v>3603416.7345902501</v>
      </c>
      <c r="U209">
        <v>3299601.29664071</v>
      </c>
      <c r="V209">
        <v>3054703.3281309102</v>
      </c>
      <c r="W209">
        <v>3151944.3827365199</v>
      </c>
      <c r="X209">
        <v>2904288.6859379499</v>
      </c>
      <c r="Y209">
        <v>3457136.50756909</v>
      </c>
      <c r="Z209" s="27">
        <f t="shared" si="3"/>
        <v>37390841.462147087</v>
      </c>
    </row>
    <row r="210" spans="1:26" x14ac:dyDescent="0.2">
      <c r="A210" s="1">
        <v>38749</v>
      </c>
      <c r="B210">
        <v>90190.45</v>
      </c>
      <c r="C210">
        <v>23622011.859999999</v>
      </c>
      <c r="D210">
        <v>23712202.309999999</v>
      </c>
      <c r="E210">
        <v>23712087.817425702</v>
      </c>
      <c r="F210">
        <v>20</v>
      </c>
      <c r="G210">
        <v>2893564.0590993399</v>
      </c>
      <c r="H210">
        <v>8.4057897308014802</v>
      </c>
      <c r="I210">
        <v>610603.235967741</v>
      </c>
      <c r="J210">
        <v>0</v>
      </c>
      <c r="M210">
        <v>2011</v>
      </c>
      <c r="N210">
        <v>3457243.0842013899</v>
      </c>
      <c r="O210">
        <v>3223437.2451164201</v>
      </c>
      <c r="P210">
        <v>3762696.9150382401</v>
      </c>
      <c r="Q210">
        <v>3672049.0705538299</v>
      </c>
      <c r="R210">
        <v>3481557.13080739</v>
      </c>
      <c r="S210">
        <v>3352562.4752425398</v>
      </c>
      <c r="T210">
        <v>3517719.4931378299</v>
      </c>
      <c r="U210">
        <v>3653274.17930101</v>
      </c>
      <c r="V210">
        <v>3283584.1392127201</v>
      </c>
      <c r="W210">
        <v>3631482.0895234901</v>
      </c>
      <c r="X210">
        <v>3589808.3252400798</v>
      </c>
      <c r="Y210">
        <v>3704364.8622238501</v>
      </c>
      <c r="Z210" s="27">
        <f t="shared" si="3"/>
        <v>42329779.009598792</v>
      </c>
    </row>
    <row r="211" spans="1:26" x14ac:dyDescent="0.2">
      <c r="A211" s="1">
        <v>38777</v>
      </c>
      <c r="B211">
        <v>124432.75</v>
      </c>
      <c r="C211">
        <v>22730265.489999998</v>
      </c>
      <c r="D211">
        <v>22854698.239999998</v>
      </c>
      <c r="E211">
        <v>22852036.5968321</v>
      </c>
      <c r="F211">
        <v>20</v>
      </c>
      <c r="G211">
        <v>3195937.85636565</v>
      </c>
      <c r="H211">
        <v>7.3395438824958399</v>
      </c>
      <c r="I211">
        <v>604689.54569325701</v>
      </c>
      <c r="J211">
        <v>0</v>
      </c>
      <c r="M211">
        <v>2012</v>
      </c>
      <c r="N211">
        <v>3617113.47580782</v>
      </c>
      <c r="O211">
        <v>3359105.6657841098</v>
      </c>
      <c r="P211">
        <v>3628030.1824391801</v>
      </c>
      <c r="Q211">
        <v>3557143.1770983501</v>
      </c>
      <c r="R211">
        <v>3600786.7327474002</v>
      </c>
      <c r="S211">
        <v>3558328.3891504901</v>
      </c>
      <c r="T211">
        <v>3746938.1706518601</v>
      </c>
      <c r="U211">
        <v>3227504.5235491302</v>
      </c>
      <c r="V211">
        <v>3467157.3585043098</v>
      </c>
      <c r="W211">
        <v>3830897.53566849</v>
      </c>
      <c r="X211">
        <v>4019006.0722573199</v>
      </c>
      <c r="Y211">
        <v>4127804.4652244998</v>
      </c>
      <c r="Z211" s="27">
        <f t="shared" si="3"/>
        <v>43739815.748882957</v>
      </c>
    </row>
    <row r="212" spans="1:26" x14ac:dyDescent="0.2">
      <c r="A212" s="1">
        <v>38808</v>
      </c>
      <c r="B212">
        <v>149367.49</v>
      </c>
      <c r="C212">
        <v>23017979.550000001</v>
      </c>
      <c r="D212">
        <v>23167347.039999999</v>
      </c>
      <c r="E212">
        <v>23121317.4254921</v>
      </c>
      <c r="F212">
        <v>20</v>
      </c>
      <c r="G212">
        <v>3179013.8634480401</v>
      </c>
      <c r="H212">
        <v>7.5021230621338102</v>
      </c>
      <c r="I212">
        <v>728035.794324502</v>
      </c>
      <c r="J212">
        <v>0</v>
      </c>
      <c r="M212">
        <v>2013</v>
      </c>
      <c r="N212">
        <v>4091576.8743737298</v>
      </c>
      <c r="O212">
        <v>3520878.8345772801</v>
      </c>
      <c r="P212">
        <v>4008260.0519328802</v>
      </c>
      <c r="Q212">
        <v>3527752.4749527099</v>
      </c>
      <c r="R212">
        <v>4080893.9885888998</v>
      </c>
      <c r="S212">
        <v>3597061.1434359602</v>
      </c>
      <c r="T212">
        <v>3743774.8431410999</v>
      </c>
      <c r="U212">
        <v>3616200.46765021</v>
      </c>
      <c r="V212">
        <v>3681456.7309338199</v>
      </c>
      <c r="W212">
        <v>3368428.11075097</v>
      </c>
      <c r="X212">
        <v>3308339.9271668801</v>
      </c>
      <c r="Y212">
        <v>3473206.3755471399</v>
      </c>
      <c r="Z212" s="27">
        <f t="shared" si="3"/>
        <v>44017829.823051579</v>
      </c>
    </row>
    <row r="213" spans="1:26" x14ac:dyDescent="0.2">
      <c r="A213" s="1">
        <v>38838</v>
      </c>
      <c r="B213">
        <v>156101.99</v>
      </c>
      <c r="C213">
        <v>23733200.27</v>
      </c>
      <c r="D213">
        <v>23889302.260000002</v>
      </c>
      <c r="E213">
        <v>23833780.426816601</v>
      </c>
      <c r="F213">
        <v>20</v>
      </c>
      <c r="G213">
        <v>3441908.5052839699</v>
      </c>
      <c r="H213">
        <v>7.1350982978932196</v>
      </c>
      <c r="I213">
        <v>724575.09073927498</v>
      </c>
      <c r="J213">
        <v>0</v>
      </c>
      <c r="M213">
        <v>2014</v>
      </c>
      <c r="N213">
        <v>3176825.6632940802</v>
      </c>
      <c r="O213">
        <v>2997682.6052291002</v>
      </c>
      <c r="P213">
        <v>3402511.9662659401</v>
      </c>
      <c r="Q213">
        <v>3314738.0480417502</v>
      </c>
      <c r="R213">
        <v>3530442.9658743702</v>
      </c>
      <c r="S213">
        <v>3270437.71330065</v>
      </c>
      <c r="T213">
        <v>2989782.9583803001</v>
      </c>
      <c r="U213">
        <v>3397974.7291937498</v>
      </c>
      <c r="V213">
        <v>3377550.3635561001</v>
      </c>
      <c r="W213">
        <v>3296673.4574656999</v>
      </c>
      <c r="X213">
        <v>3224930.1456527002</v>
      </c>
      <c r="Y213">
        <v>3349549.2768787001</v>
      </c>
      <c r="Z213" s="27">
        <f t="shared" si="3"/>
        <v>39329099.893133149</v>
      </c>
    </row>
    <row r="214" spans="1:26" x14ac:dyDescent="0.2">
      <c r="A214" s="1">
        <v>38869</v>
      </c>
      <c r="B214">
        <v>136750.94</v>
      </c>
      <c r="C214">
        <v>22467089.57</v>
      </c>
      <c r="D214">
        <v>22603840.510000002</v>
      </c>
      <c r="E214">
        <v>22607659.2254094</v>
      </c>
      <c r="F214">
        <v>20</v>
      </c>
      <c r="G214">
        <v>3675130.0271896902</v>
      </c>
      <c r="H214">
        <v>6.3592767441721598</v>
      </c>
      <c r="I214">
        <v>763509.68830679997</v>
      </c>
      <c r="J214">
        <v>0</v>
      </c>
      <c r="M214">
        <v>2015</v>
      </c>
      <c r="N214">
        <v>3374584.53225681</v>
      </c>
      <c r="O214">
        <v>2695644.8167133299</v>
      </c>
      <c r="P214">
        <v>2945987.62821673</v>
      </c>
      <c r="Q214">
        <v>2979369.1937430701</v>
      </c>
      <c r="R214">
        <v>3162560.8244831599</v>
      </c>
      <c r="S214">
        <v>3098172.4537053802</v>
      </c>
      <c r="T214">
        <v>3048609.5924037402</v>
      </c>
      <c r="U214">
        <v>2947198.2864545002</v>
      </c>
      <c r="V214">
        <v>2690110.0313099301</v>
      </c>
      <c r="W214">
        <v>2783808.8554600999</v>
      </c>
      <c r="X214">
        <v>2574300.7890467001</v>
      </c>
      <c r="Y214">
        <v>2575359.5884223701</v>
      </c>
      <c r="Z214" s="27">
        <f>SUM(N214:Y214)</f>
        <v>34875706.592215821</v>
      </c>
    </row>
    <row r="215" spans="1:26" x14ac:dyDescent="0.2">
      <c r="A215" s="1">
        <v>38899</v>
      </c>
      <c r="B215">
        <v>114850.77</v>
      </c>
      <c r="C215">
        <v>22391557.5</v>
      </c>
      <c r="D215">
        <v>22506408.27</v>
      </c>
      <c r="E215">
        <v>22701900.371096902</v>
      </c>
      <c r="F215">
        <v>20</v>
      </c>
      <c r="G215">
        <v>3681560.89367529</v>
      </c>
      <c r="H215">
        <v>6.5124258781084103</v>
      </c>
      <c r="I215">
        <v>1273992.0647060201</v>
      </c>
      <c r="J215">
        <v>0</v>
      </c>
      <c r="M215">
        <v>2016</v>
      </c>
      <c r="N215">
        <v>2533417.7971303998</v>
      </c>
      <c r="O215">
        <v>2331117.6128731002</v>
      </c>
      <c r="P215">
        <v>2457430.4807903999</v>
      </c>
      <c r="Q215">
        <v>2286574.25034753</v>
      </c>
      <c r="Z215" s="27">
        <f>SUM(N215:Y215)</f>
        <v>9608540.1411414295</v>
      </c>
    </row>
    <row r="216" spans="1:26" x14ac:dyDescent="0.2">
      <c r="A216" s="1">
        <v>38930</v>
      </c>
      <c r="B216">
        <v>204855.49</v>
      </c>
      <c r="C216">
        <v>26009826.370000001</v>
      </c>
      <c r="D216">
        <v>26214681.859999999</v>
      </c>
      <c r="E216">
        <v>26215270.697675899</v>
      </c>
      <c r="F216">
        <v>20</v>
      </c>
      <c r="G216">
        <v>3612949.7915254999</v>
      </c>
      <c r="H216">
        <v>7.5948446786233399</v>
      </c>
      <c r="I216">
        <v>1224521.80062485</v>
      </c>
      <c r="J216">
        <v>0</v>
      </c>
    </row>
    <row r="217" spans="1:26" x14ac:dyDescent="0.2">
      <c r="A217" s="1">
        <v>38961</v>
      </c>
      <c r="B217">
        <v>118800.48</v>
      </c>
      <c r="C217">
        <v>20623691.57</v>
      </c>
      <c r="D217">
        <v>20742492.050000001</v>
      </c>
      <c r="E217">
        <v>20740473.123845998</v>
      </c>
      <c r="F217">
        <v>20</v>
      </c>
      <c r="G217">
        <v>3543892.0726676499</v>
      </c>
      <c r="H217">
        <v>6.1956028475518403</v>
      </c>
      <c r="I217">
        <v>1216074.6929900099</v>
      </c>
      <c r="J217">
        <v>0</v>
      </c>
    </row>
    <row r="218" spans="1:26" x14ac:dyDescent="0.2">
      <c r="A218" s="1">
        <v>38991</v>
      </c>
      <c r="B218">
        <v>104460.09</v>
      </c>
      <c r="C218">
        <v>17013325.77</v>
      </c>
      <c r="D218">
        <v>17117785.859999999</v>
      </c>
      <c r="E218">
        <v>17119815.536453102</v>
      </c>
      <c r="F218">
        <v>20</v>
      </c>
      <c r="G218">
        <v>3570670.6822408698</v>
      </c>
      <c r="H218">
        <v>5.1426564215703099</v>
      </c>
      <c r="I218">
        <v>1242916.9768856999</v>
      </c>
      <c r="J218">
        <v>0</v>
      </c>
    </row>
    <row r="219" spans="1:26" x14ac:dyDescent="0.2">
      <c r="A219" s="1">
        <v>39022</v>
      </c>
      <c r="B219">
        <v>208232.84</v>
      </c>
      <c r="C219">
        <v>24631183.649999999</v>
      </c>
      <c r="D219">
        <v>24839416.489999998</v>
      </c>
      <c r="E219">
        <v>24994014.736738801</v>
      </c>
      <c r="F219">
        <v>20</v>
      </c>
      <c r="G219">
        <v>3416427.34441827</v>
      </c>
      <c r="H219">
        <v>7.6620068184548904</v>
      </c>
      <c r="I219">
        <v>1182674.87094969</v>
      </c>
      <c r="J219">
        <v>0</v>
      </c>
    </row>
    <row r="220" spans="1:26" x14ac:dyDescent="0.2">
      <c r="A220" s="1">
        <v>39052</v>
      </c>
      <c r="B220">
        <v>220125.12</v>
      </c>
      <c r="C220">
        <v>26046014.649999999</v>
      </c>
      <c r="D220">
        <v>26266139.77</v>
      </c>
      <c r="E220">
        <v>26256114.821043398</v>
      </c>
      <c r="F220">
        <v>20</v>
      </c>
      <c r="G220">
        <v>3467063.68521418</v>
      </c>
      <c r="H220">
        <v>7.9085496130908899</v>
      </c>
      <c r="I220">
        <v>1163330.3452187099</v>
      </c>
      <c r="J220">
        <v>0</v>
      </c>
    </row>
    <row r="221" spans="1:26" x14ac:dyDescent="0.2">
      <c r="A221" s="1">
        <v>39083</v>
      </c>
      <c r="B221">
        <v>175126.47</v>
      </c>
      <c r="C221">
        <v>20785199.859999999</v>
      </c>
      <c r="D221">
        <v>20960326.329999998</v>
      </c>
      <c r="E221">
        <v>20952969.151554301</v>
      </c>
      <c r="F221">
        <v>20</v>
      </c>
      <c r="G221">
        <v>3431417.7115227999</v>
      </c>
      <c r="H221">
        <v>6.4240310248855499</v>
      </c>
      <c r="I221">
        <v>1090564.6866099499</v>
      </c>
      <c r="J221">
        <v>0</v>
      </c>
    </row>
    <row r="222" spans="1:26" x14ac:dyDescent="0.2">
      <c r="A222" s="1">
        <v>39114</v>
      </c>
      <c r="B222">
        <v>204256.42</v>
      </c>
      <c r="C222">
        <v>23829825.780000001</v>
      </c>
      <c r="D222">
        <v>24034082.199999999</v>
      </c>
      <c r="E222">
        <v>24140185.0809226</v>
      </c>
      <c r="F222">
        <v>20</v>
      </c>
      <c r="G222">
        <v>3187283.0760072102</v>
      </c>
      <c r="H222">
        <v>7.8831788170164199</v>
      </c>
      <c r="I222">
        <v>985737.34769235097</v>
      </c>
      <c r="J222">
        <v>0</v>
      </c>
    </row>
    <row r="223" spans="1:26" x14ac:dyDescent="0.2">
      <c r="A223" s="1">
        <v>39142</v>
      </c>
      <c r="B223">
        <v>190814.05</v>
      </c>
      <c r="C223">
        <v>27671613.239999998</v>
      </c>
      <c r="D223">
        <v>27862427.289999999</v>
      </c>
      <c r="E223">
        <v>27872559.029697198</v>
      </c>
      <c r="F223">
        <v>20</v>
      </c>
      <c r="G223">
        <v>3758706.9102976499</v>
      </c>
      <c r="H223">
        <v>7.6890000034891797</v>
      </c>
      <c r="I223">
        <v>1028138.41669624</v>
      </c>
      <c r="J223">
        <v>0</v>
      </c>
    </row>
    <row r="224" spans="1:26" x14ac:dyDescent="0.2">
      <c r="A224" s="1">
        <v>39173</v>
      </c>
      <c r="B224">
        <v>193241.7</v>
      </c>
      <c r="C224">
        <v>27080343.73</v>
      </c>
      <c r="D224">
        <v>27273585.43</v>
      </c>
      <c r="E224">
        <v>27258578.213248901</v>
      </c>
      <c r="F224">
        <v>20</v>
      </c>
      <c r="G224">
        <v>3532409.0062794499</v>
      </c>
      <c r="H224">
        <v>8.0191246601754695</v>
      </c>
      <c r="I224">
        <v>1068249.9588325201</v>
      </c>
      <c r="J224">
        <v>0</v>
      </c>
    </row>
    <row r="225" spans="1:10" x14ac:dyDescent="0.2">
      <c r="A225" s="1">
        <v>39203</v>
      </c>
      <c r="B225">
        <v>195575.72</v>
      </c>
      <c r="C225">
        <v>29717471.41</v>
      </c>
      <c r="D225">
        <v>29913047.129999999</v>
      </c>
      <c r="E225">
        <v>29922788.594122</v>
      </c>
      <c r="F225">
        <v>20</v>
      </c>
      <c r="G225">
        <v>3847360.6544289798</v>
      </c>
      <c r="H225">
        <v>8.0844991414320297</v>
      </c>
      <c r="I225">
        <v>1181195.31338843</v>
      </c>
      <c r="J225">
        <v>0</v>
      </c>
    </row>
    <row r="226" spans="1:10" x14ac:dyDescent="0.2">
      <c r="A226" s="1">
        <v>39234</v>
      </c>
      <c r="B226">
        <v>202715.24</v>
      </c>
      <c r="C226">
        <v>27885381.68</v>
      </c>
      <c r="D226">
        <v>28088096.920000002</v>
      </c>
      <c r="E226">
        <v>28118474.072347499</v>
      </c>
      <c r="F226">
        <v>20</v>
      </c>
      <c r="G226">
        <v>3801646.8529513599</v>
      </c>
      <c r="H226">
        <v>7.6928219033979301</v>
      </c>
      <c r="I226">
        <v>1126918.1070205499</v>
      </c>
      <c r="J226">
        <v>0</v>
      </c>
    </row>
    <row r="227" spans="1:10" x14ac:dyDescent="0.2">
      <c r="A227" s="1">
        <v>39264</v>
      </c>
      <c r="B227">
        <v>149979.32999999999</v>
      </c>
      <c r="C227">
        <v>24944893.370000001</v>
      </c>
      <c r="D227">
        <v>25094872.699999999</v>
      </c>
      <c r="E227">
        <v>24565751.659792699</v>
      </c>
      <c r="F227">
        <v>20</v>
      </c>
      <c r="G227">
        <v>3781746.6914056502</v>
      </c>
      <c r="H227">
        <v>6.7149431241858899</v>
      </c>
      <c r="I227">
        <v>828462.28307438502</v>
      </c>
      <c r="J227">
        <v>0</v>
      </c>
    </row>
    <row r="228" spans="1:10" x14ac:dyDescent="0.2">
      <c r="A228" s="1">
        <v>39295</v>
      </c>
      <c r="B228">
        <v>141149.37</v>
      </c>
      <c r="C228">
        <v>22138443.190000001</v>
      </c>
      <c r="D228">
        <v>22279592.559999999</v>
      </c>
      <c r="E228">
        <v>22272197.1524266</v>
      </c>
      <c r="F228">
        <v>20</v>
      </c>
      <c r="G228">
        <v>3496860.8815262401</v>
      </c>
      <c r="H228">
        <v>6.5871985415370302</v>
      </c>
      <c r="I228">
        <v>762319.74632090598</v>
      </c>
      <c r="J228">
        <v>0</v>
      </c>
    </row>
    <row r="229" spans="1:10" x14ac:dyDescent="0.2">
      <c r="A229" s="1">
        <v>39326</v>
      </c>
      <c r="B229">
        <v>110931.34</v>
      </c>
      <c r="C229">
        <v>20504219.420000002</v>
      </c>
      <c r="D229">
        <v>20615150.760000002</v>
      </c>
      <c r="E229">
        <v>20626483.09076</v>
      </c>
      <c r="F229">
        <v>20</v>
      </c>
      <c r="G229">
        <v>3473362.6859711502</v>
      </c>
      <c r="H229">
        <v>6.1631603739199701</v>
      </c>
      <c r="I229">
        <v>780408.17966958601</v>
      </c>
      <c r="J229">
        <v>0</v>
      </c>
    </row>
    <row r="230" spans="1:10" x14ac:dyDescent="0.2">
      <c r="A230" s="1">
        <v>39356</v>
      </c>
      <c r="B230">
        <v>142897.06</v>
      </c>
      <c r="C230">
        <v>24717855.960000001</v>
      </c>
      <c r="D230">
        <v>24860753.02</v>
      </c>
      <c r="E230">
        <v>24864150.452865999</v>
      </c>
      <c r="F230">
        <v>20</v>
      </c>
      <c r="G230">
        <v>3833954.5812043999</v>
      </c>
      <c r="H230">
        <v>6.7226645331073502</v>
      </c>
      <c r="I230">
        <v>910240.03174123797</v>
      </c>
      <c r="J230">
        <v>0</v>
      </c>
    </row>
    <row r="231" spans="1:10" x14ac:dyDescent="0.2">
      <c r="A231" s="1">
        <v>39387</v>
      </c>
      <c r="B231">
        <v>152354.49</v>
      </c>
      <c r="C231">
        <v>26231442.350000001</v>
      </c>
      <c r="D231">
        <v>26383796.84</v>
      </c>
      <c r="E231">
        <v>26388510.684780501</v>
      </c>
      <c r="F231">
        <v>20</v>
      </c>
      <c r="G231">
        <v>3398892.1835635598</v>
      </c>
      <c r="H231">
        <v>8.0136537795502907</v>
      </c>
      <c r="I231">
        <v>849034.50831752003</v>
      </c>
      <c r="J231">
        <v>0</v>
      </c>
    </row>
    <row r="232" spans="1:10" x14ac:dyDescent="0.2">
      <c r="A232" s="1">
        <v>39417</v>
      </c>
      <c r="B232">
        <v>165347.04</v>
      </c>
      <c r="C232">
        <v>28069402.93</v>
      </c>
      <c r="D232">
        <v>28234749.969999999</v>
      </c>
      <c r="E232">
        <v>29002740.465652101</v>
      </c>
      <c r="F232">
        <v>20</v>
      </c>
      <c r="G232">
        <v>3696247.7049747999</v>
      </c>
      <c r="H232">
        <v>8.0847982543294297</v>
      </c>
      <c r="I232">
        <v>880676.52709734405</v>
      </c>
      <c r="J232">
        <v>0</v>
      </c>
    </row>
    <row r="233" spans="1:10" x14ac:dyDescent="0.2">
      <c r="A233" s="1">
        <v>39448</v>
      </c>
      <c r="B233">
        <v>194423.45</v>
      </c>
      <c r="C233">
        <v>29292425.5</v>
      </c>
      <c r="D233">
        <v>29486848.949999999</v>
      </c>
      <c r="E233">
        <v>30396213.3901213</v>
      </c>
      <c r="F233">
        <v>20</v>
      </c>
      <c r="G233">
        <v>3730716.59485282</v>
      </c>
      <c r="H233">
        <v>8.3794344840818393</v>
      </c>
      <c r="I233">
        <v>865081.895124787</v>
      </c>
      <c r="J233">
        <v>0</v>
      </c>
    </row>
    <row r="234" spans="1:10" x14ac:dyDescent="0.2">
      <c r="A234" s="1">
        <v>39479</v>
      </c>
      <c r="B234">
        <v>161840.10999999999</v>
      </c>
      <c r="C234">
        <v>30207845.710000001</v>
      </c>
      <c r="D234">
        <v>30369685.82</v>
      </c>
      <c r="E234">
        <v>30331711.019090898</v>
      </c>
      <c r="F234">
        <v>20</v>
      </c>
      <c r="G234">
        <v>3481908.9951343099</v>
      </c>
      <c r="H234">
        <v>8.9245190019159697</v>
      </c>
      <c r="I234">
        <v>742651.97092738305</v>
      </c>
      <c r="J234">
        <v>0</v>
      </c>
    </row>
    <row r="235" spans="1:10" x14ac:dyDescent="0.2">
      <c r="A235" s="1">
        <v>39508</v>
      </c>
      <c r="B235">
        <v>193580.78</v>
      </c>
      <c r="C235">
        <v>35948887.140000001</v>
      </c>
      <c r="D235">
        <v>36142467.920000002</v>
      </c>
      <c r="E235">
        <v>36159656.564420797</v>
      </c>
      <c r="F235">
        <v>20</v>
      </c>
      <c r="G235">
        <v>3754457.7083301698</v>
      </c>
      <c r="H235">
        <v>9.8720761925536493</v>
      </c>
      <c r="I235">
        <v>904635.99393502204</v>
      </c>
      <c r="J235">
        <v>0</v>
      </c>
    </row>
    <row r="236" spans="1:10" x14ac:dyDescent="0.2">
      <c r="A236" s="1">
        <v>39539</v>
      </c>
      <c r="B236">
        <v>278472.51</v>
      </c>
      <c r="C236">
        <v>37207911.299999997</v>
      </c>
      <c r="D236">
        <v>37486383.810000002</v>
      </c>
      <c r="E236">
        <v>37487292.0625128</v>
      </c>
      <c r="F236">
        <v>20</v>
      </c>
      <c r="G236">
        <v>3601038.3554089</v>
      </c>
      <c r="H236">
        <v>10.6751759952034</v>
      </c>
      <c r="I236">
        <v>954426.14695503702</v>
      </c>
      <c r="J236">
        <v>0</v>
      </c>
    </row>
    <row r="237" spans="1:10" x14ac:dyDescent="0.2">
      <c r="A237" s="1">
        <v>39569</v>
      </c>
      <c r="B237">
        <v>363741.35</v>
      </c>
      <c r="C237">
        <v>50508546.520000003</v>
      </c>
      <c r="D237">
        <v>50872287.869999997</v>
      </c>
      <c r="E237">
        <v>50930039.084414601</v>
      </c>
      <c r="F237">
        <v>20</v>
      </c>
      <c r="G237">
        <v>4320099.2010811502</v>
      </c>
      <c r="H237">
        <v>11.992701605190501</v>
      </c>
      <c r="I237">
        <v>879621.53897376405</v>
      </c>
      <c r="J237">
        <v>0</v>
      </c>
    </row>
    <row r="238" spans="1:10" x14ac:dyDescent="0.2">
      <c r="A238" s="1">
        <v>39600</v>
      </c>
      <c r="B238">
        <v>393421.6</v>
      </c>
      <c r="C238">
        <v>55749983.310000002</v>
      </c>
      <c r="D238">
        <v>56143404.909999996</v>
      </c>
      <c r="E238">
        <v>37445144.416812897</v>
      </c>
      <c r="F238">
        <v>20</v>
      </c>
      <c r="G238">
        <v>4358968.2792846598</v>
      </c>
      <c r="H238">
        <v>8.7918107812123694</v>
      </c>
      <c r="I238">
        <v>878079.89596476394</v>
      </c>
      <c r="J238">
        <v>0</v>
      </c>
    </row>
    <row r="239" spans="1:10" x14ac:dyDescent="0.2">
      <c r="A239" s="1">
        <v>39630</v>
      </c>
      <c r="B239">
        <v>339546.96</v>
      </c>
      <c r="C239">
        <v>57710399.009999998</v>
      </c>
      <c r="D239">
        <v>58049945.969999999</v>
      </c>
      <c r="E239">
        <v>58048315.080166399</v>
      </c>
      <c r="F239">
        <v>20</v>
      </c>
      <c r="G239">
        <v>4639414.5826604404</v>
      </c>
      <c r="H239">
        <v>12.7504006115837</v>
      </c>
      <c r="I239">
        <v>1106079.4519779801</v>
      </c>
      <c r="J239">
        <v>0</v>
      </c>
    </row>
    <row r="240" spans="1:10" x14ac:dyDescent="0.2">
      <c r="A240" s="1">
        <v>39661</v>
      </c>
      <c r="B240">
        <v>148458.48000000001</v>
      </c>
      <c r="C240">
        <v>37978763.619999997</v>
      </c>
      <c r="D240">
        <v>38127222.100000001</v>
      </c>
      <c r="E240">
        <v>38127734.409976304</v>
      </c>
      <c r="F240">
        <v>20</v>
      </c>
      <c r="G240">
        <v>4254048.2048297198</v>
      </c>
      <c r="H240">
        <v>9.2092910267715293</v>
      </c>
      <c r="I240">
        <v>1049033.55021551</v>
      </c>
      <c r="J240">
        <v>0</v>
      </c>
    </row>
    <row r="241" spans="1:10" x14ac:dyDescent="0.2">
      <c r="A241" s="1">
        <v>39692</v>
      </c>
      <c r="B241">
        <v>113303.51</v>
      </c>
      <c r="C241">
        <v>13482057.140000001</v>
      </c>
      <c r="D241">
        <v>13595360.65</v>
      </c>
      <c r="E241">
        <v>13456449.658488501</v>
      </c>
      <c r="F241">
        <v>20</v>
      </c>
      <c r="G241">
        <v>1642121.1776660201</v>
      </c>
      <c r="H241">
        <v>8.4602056970426691</v>
      </c>
      <c r="I241">
        <v>436233.28403592098</v>
      </c>
      <c r="J241">
        <v>0</v>
      </c>
    </row>
    <row r="242" spans="1:10" x14ac:dyDescent="0.2">
      <c r="A242" s="1">
        <v>39722</v>
      </c>
      <c r="B242">
        <v>226040.71</v>
      </c>
      <c r="C242">
        <v>24315782.670000002</v>
      </c>
      <c r="D242">
        <v>24541823.379999999</v>
      </c>
      <c r="E242">
        <v>24516246.8864257</v>
      </c>
      <c r="F242">
        <v>20</v>
      </c>
      <c r="G242">
        <v>3450697.9705383801</v>
      </c>
      <c r="H242">
        <v>7.37356156010111</v>
      </c>
      <c r="I242">
        <v>927687.02465500101</v>
      </c>
      <c r="J242">
        <v>0</v>
      </c>
    </row>
    <row r="243" spans="1:10" x14ac:dyDescent="0.2">
      <c r="A243" s="1">
        <v>39753</v>
      </c>
      <c r="B243">
        <v>253728.78</v>
      </c>
      <c r="C243">
        <v>25399464.870000001</v>
      </c>
      <c r="D243">
        <v>25653193.649999999</v>
      </c>
      <c r="E243">
        <v>25735619.900881</v>
      </c>
      <c r="F243">
        <v>20</v>
      </c>
      <c r="G243">
        <v>3823545.4159350898</v>
      </c>
      <c r="H243">
        <v>6.9644581670334302</v>
      </c>
      <c r="I243">
        <v>893302.19815142802</v>
      </c>
      <c r="J243">
        <v>0</v>
      </c>
    </row>
    <row r="244" spans="1:10" x14ac:dyDescent="0.2">
      <c r="A244" s="1">
        <v>39783</v>
      </c>
      <c r="B244">
        <v>236172.11</v>
      </c>
      <c r="C244">
        <v>19731165.34</v>
      </c>
      <c r="D244">
        <v>19967337.449999999</v>
      </c>
      <c r="E244">
        <v>19982437.0653922</v>
      </c>
      <c r="F244">
        <v>20</v>
      </c>
      <c r="G244">
        <v>3184282.9857755699</v>
      </c>
      <c r="H244">
        <v>6.5227008177813603</v>
      </c>
      <c r="I244">
        <v>787688.16997339705</v>
      </c>
      <c r="J244">
        <v>0</v>
      </c>
    </row>
    <row r="245" spans="1:10" x14ac:dyDescent="0.2">
      <c r="A245" s="1">
        <v>39814</v>
      </c>
      <c r="B245">
        <v>183694.42</v>
      </c>
      <c r="C245">
        <v>19149213.550000001</v>
      </c>
      <c r="D245">
        <v>19332907.969999999</v>
      </c>
      <c r="E245">
        <v>19305246.322634298</v>
      </c>
      <c r="F245">
        <v>20</v>
      </c>
      <c r="G245">
        <v>3438444.2367176502</v>
      </c>
      <c r="H245">
        <v>5.8785089938159301</v>
      </c>
      <c r="I245">
        <v>907679.04764496605</v>
      </c>
      <c r="J245">
        <v>0</v>
      </c>
    </row>
    <row r="246" spans="1:10" x14ac:dyDescent="0.2">
      <c r="A246" s="1">
        <v>39845</v>
      </c>
      <c r="B246">
        <v>140762.69</v>
      </c>
      <c r="C246">
        <v>14610177.300000001</v>
      </c>
      <c r="D246">
        <v>14750939.99</v>
      </c>
      <c r="E246">
        <v>14961793.710594</v>
      </c>
      <c r="F246">
        <v>20</v>
      </c>
      <c r="G246">
        <v>3579269.6434981502</v>
      </c>
      <c r="H246">
        <v>4.4245692565385202</v>
      </c>
      <c r="I246">
        <v>874932.71488943906</v>
      </c>
      <c r="J246">
        <v>0</v>
      </c>
    </row>
    <row r="247" spans="1:10" x14ac:dyDescent="0.2">
      <c r="A247" s="1">
        <v>39873</v>
      </c>
      <c r="B247">
        <v>172483.23</v>
      </c>
      <c r="C247">
        <v>13519293.109999999</v>
      </c>
      <c r="D247">
        <v>13691776.34</v>
      </c>
      <c r="E247">
        <v>14066299.8028457</v>
      </c>
      <c r="F247">
        <v>20</v>
      </c>
      <c r="G247">
        <v>3520944.6226184801</v>
      </c>
      <c r="H247">
        <v>4.2510659354241902</v>
      </c>
      <c r="I247">
        <v>901467.94288264797</v>
      </c>
      <c r="J247">
        <v>0</v>
      </c>
    </row>
    <row r="248" spans="1:10" x14ac:dyDescent="0.2">
      <c r="A248" s="1">
        <v>39904</v>
      </c>
      <c r="B248">
        <v>113671.79</v>
      </c>
      <c r="C248">
        <v>12040901.01</v>
      </c>
      <c r="D248">
        <v>12154572.800000001</v>
      </c>
      <c r="E248">
        <v>12396159.120420899</v>
      </c>
      <c r="F248">
        <v>20</v>
      </c>
      <c r="G248">
        <v>3511916.9513164898</v>
      </c>
      <c r="H248">
        <v>3.7911277477894401</v>
      </c>
      <c r="I248">
        <v>917966.68164707499</v>
      </c>
      <c r="J248">
        <v>0</v>
      </c>
    </row>
    <row r="249" spans="1:10" x14ac:dyDescent="0.2">
      <c r="A249" s="1">
        <v>39934</v>
      </c>
      <c r="B249">
        <v>124280.8</v>
      </c>
      <c r="C249">
        <v>12922748.310000001</v>
      </c>
      <c r="D249">
        <v>13047029.109999999</v>
      </c>
      <c r="E249">
        <v>13201330.4429045</v>
      </c>
      <c r="F249">
        <v>20</v>
      </c>
      <c r="G249">
        <v>3769963.5557009</v>
      </c>
      <c r="H249">
        <v>3.7301108514953101</v>
      </c>
      <c r="I249">
        <v>861051.52595723001</v>
      </c>
      <c r="J249">
        <v>0</v>
      </c>
    </row>
    <row r="250" spans="1:10" x14ac:dyDescent="0.2">
      <c r="A250" s="1">
        <v>39965</v>
      </c>
      <c r="B250">
        <v>119206.2</v>
      </c>
      <c r="C250">
        <v>12222747.59</v>
      </c>
      <c r="D250">
        <v>12341953.789999999</v>
      </c>
      <c r="E250">
        <v>12452625.2150946</v>
      </c>
      <c r="F250">
        <v>20</v>
      </c>
      <c r="G250">
        <v>3351008.7082273802</v>
      </c>
      <c r="H250">
        <v>3.9686409992924299</v>
      </c>
      <c r="I250">
        <v>846325.33336250705</v>
      </c>
      <c r="J250">
        <v>0</v>
      </c>
    </row>
    <row r="251" spans="1:10" x14ac:dyDescent="0.2">
      <c r="A251" s="1">
        <v>39995</v>
      </c>
      <c r="B251">
        <v>83050.92</v>
      </c>
      <c r="C251">
        <v>11691626.25</v>
      </c>
      <c r="D251">
        <v>11774677.17</v>
      </c>
      <c r="E251">
        <v>11763289.3089677</v>
      </c>
      <c r="F251">
        <v>20</v>
      </c>
      <c r="G251">
        <v>4357713.6781390402</v>
      </c>
      <c r="H251">
        <v>2.9160507337914301</v>
      </c>
      <c r="I251">
        <v>944024.85982260702</v>
      </c>
      <c r="J251">
        <v>0</v>
      </c>
    </row>
    <row r="252" spans="1:10" x14ac:dyDescent="0.2">
      <c r="A252" s="1">
        <v>40026</v>
      </c>
      <c r="B252">
        <v>76460</v>
      </c>
      <c r="C252">
        <v>10569459.74</v>
      </c>
      <c r="D252">
        <v>10645919.74</v>
      </c>
      <c r="E252">
        <v>10647638.799040001</v>
      </c>
      <c r="F252">
        <v>20</v>
      </c>
      <c r="G252">
        <v>3418958.5700597102</v>
      </c>
      <c r="H252">
        <v>3.3955239535511899</v>
      </c>
      <c r="I252">
        <v>961516.92179683899</v>
      </c>
      <c r="J252">
        <v>0</v>
      </c>
    </row>
    <row r="253" spans="1:10" x14ac:dyDescent="0.2">
      <c r="A253" s="1">
        <v>40057</v>
      </c>
      <c r="B253">
        <v>94521.03</v>
      </c>
      <c r="C253">
        <v>8667917.9199999999</v>
      </c>
      <c r="D253">
        <v>8762438.9499999993</v>
      </c>
      <c r="E253">
        <v>8789703.6995650604</v>
      </c>
      <c r="F253">
        <v>20</v>
      </c>
      <c r="G253">
        <v>3143287.55374848</v>
      </c>
      <c r="H253">
        <v>3.07124286755259</v>
      </c>
      <c r="I253">
        <v>864095.78055181203</v>
      </c>
      <c r="J253">
        <v>0</v>
      </c>
    </row>
    <row r="254" spans="1:10" x14ac:dyDescent="0.2">
      <c r="A254" s="1">
        <v>40087</v>
      </c>
      <c r="B254">
        <v>180469.17</v>
      </c>
      <c r="C254">
        <v>12278825.890000001</v>
      </c>
      <c r="D254">
        <v>12459295.060000001</v>
      </c>
      <c r="E254">
        <v>12460804.2541238</v>
      </c>
      <c r="F254">
        <v>20</v>
      </c>
      <c r="G254">
        <v>3296087.82257229</v>
      </c>
      <c r="H254">
        <v>4.0386588974423896</v>
      </c>
      <c r="I254">
        <v>850970.15725922503</v>
      </c>
      <c r="J254">
        <v>0</v>
      </c>
    </row>
    <row r="255" spans="1:10" x14ac:dyDescent="0.2">
      <c r="A255" s="1">
        <v>40118</v>
      </c>
      <c r="B255">
        <v>145712.70000000001</v>
      </c>
      <c r="C255">
        <v>11558513.76</v>
      </c>
      <c r="D255">
        <v>11704226.460000001</v>
      </c>
      <c r="E255">
        <v>11691242.0141125</v>
      </c>
      <c r="F255">
        <v>20</v>
      </c>
      <c r="G255">
        <v>3062273.5011873702</v>
      </c>
      <c r="H255">
        <v>4.2034590121698701</v>
      </c>
      <c r="I255">
        <v>1180899.1321824701</v>
      </c>
      <c r="J255">
        <v>0</v>
      </c>
    </row>
    <row r="256" spans="1:10" x14ac:dyDescent="0.2">
      <c r="A256" s="1">
        <v>40148</v>
      </c>
      <c r="B256">
        <v>196593.85</v>
      </c>
      <c r="C256">
        <v>15052204.65</v>
      </c>
      <c r="D256">
        <v>15248798.5</v>
      </c>
      <c r="E256">
        <v>15351530.4850855</v>
      </c>
      <c r="F256">
        <v>20</v>
      </c>
      <c r="G256">
        <v>3246835.2152069202</v>
      </c>
      <c r="H256">
        <v>4.9788914572069496</v>
      </c>
      <c r="I256">
        <v>814109.63086690905</v>
      </c>
      <c r="J256">
        <v>0</v>
      </c>
    </row>
    <row r="257" spans="1:10" x14ac:dyDescent="0.2">
      <c r="A257" s="1">
        <v>40179</v>
      </c>
      <c r="B257">
        <v>273339.95</v>
      </c>
      <c r="C257">
        <v>17147202.699999999</v>
      </c>
      <c r="D257">
        <v>17420542.649999999</v>
      </c>
      <c r="E257">
        <v>17423768.123401798</v>
      </c>
      <c r="F257">
        <v>20</v>
      </c>
      <c r="G257">
        <v>3115838.4952301602</v>
      </c>
      <c r="H257">
        <v>5.8381782827725797</v>
      </c>
      <c r="I257">
        <v>767052.51207771502</v>
      </c>
      <c r="J257">
        <v>0</v>
      </c>
    </row>
    <row r="258" spans="1:10" x14ac:dyDescent="0.2">
      <c r="A258" s="1">
        <v>40210</v>
      </c>
      <c r="B258">
        <v>206552.52</v>
      </c>
      <c r="C258">
        <v>14248063.77</v>
      </c>
      <c r="D258">
        <v>14454616.289999999</v>
      </c>
      <c r="E258">
        <v>14117695.989097301</v>
      </c>
      <c r="F258">
        <v>20</v>
      </c>
      <c r="G258">
        <v>2709249.6322354199</v>
      </c>
      <c r="H258">
        <v>5.4699121892612101</v>
      </c>
      <c r="I258">
        <v>701661.59801862901</v>
      </c>
      <c r="J258">
        <v>0</v>
      </c>
    </row>
    <row r="259" spans="1:10" x14ac:dyDescent="0.2">
      <c r="A259" s="1">
        <v>40238</v>
      </c>
      <c r="B259">
        <v>170361.12</v>
      </c>
      <c r="C259">
        <v>11524796.369999999</v>
      </c>
      <c r="D259">
        <v>11695157.49</v>
      </c>
      <c r="E259">
        <v>11881760.968352299</v>
      </c>
      <c r="F259">
        <v>20</v>
      </c>
      <c r="G259">
        <v>2606749.0670757201</v>
      </c>
      <c r="H259">
        <v>4.80318878961591</v>
      </c>
      <c r="I259">
        <v>638946.92796746001</v>
      </c>
      <c r="J259">
        <v>0</v>
      </c>
    </row>
    <row r="260" spans="1:10" x14ac:dyDescent="0.2">
      <c r="A260" s="1">
        <v>40269</v>
      </c>
      <c r="B260">
        <v>176834.94</v>
      </c>
      <c r="C260">
        <v>12066162.41</v>
      </c>
      <c r="D260">
        <v>12242997.35</v>
      </c>
      <c r="E260">
        <v>12308917.234237101</v>
      </c>
      <c r="F260">
        <v>20</v>
      </c>
      <c r="G260">
        <v>3145341.4897636799</v>
      </c>
      <c r="H260">
        <v>4.1758151927930802</v>
      </c>
      <c r="I260">
        <v>825447.545240507</v>
      </c>
      <c r="J260">
        <v>0</v>
      </c>
    </row>
    <row r="261" spans="1:10" x14ac:dyDescent="0.2">
      <c r="A261" s="1">
        <v>40299</v>
      </c>
      <c r="B261">
        <v>225580.93</v>
      </c>
      <c r="C261">
        <v>12730137.17</v>
      </c>
      <c r="D261">
        <v>12955718.1</v>
      </c>
      <c r="E261">
        <v>12927044.9575989</v>
      </c>
      <c r="F261">
        <v>20</v>
      </c>
      <c r="G261">
        <v>3115673.0132726198</v>
      </c>
      <c r="H261">
        <v>4.4044655523632601</v>
      </c>
      <c r="I261">
        <v>795829.50178812398</v>
      </c>
      <c r="J261">
        <v>0</v>
      </c>
    </row>
    <row r="262" spans="1:10" x14ac:dyDescent="0.2">
      <c r="A262" s="1">
        <v>40330</v>
      </c>
      <c r="B262">
        <v>276710.75</v>
      </c>
      <c r="C262">
        <v>14504991.66</v>
      </c>
      <c r="D262">
        <v>14781702.41</v>
      </c>
      <c r="E262">
        <v>14781475.901387401</v>
      </c>
      <c r="F262">
        <v>20</v>
      </c>
      <c r="G262">
        <v>3226898.8289640602</v>
      </c>
      <c r="H262">
        <v>4.8333186692940799</v>
      </c>
      <c r="I262">
        <v>815154.452567806</v>
      </c>
      <c r="J262">
        <v>0</v>
      </c>
    </row>
    <row r="263" spans="1:10" x14ac:dyDescent="0.2">
      <c r="A263" s="1">
        <v>40360</v>
      </c>
      <c r="B263">
        <v>335200.3</v>
      </c>
      <c r="C263">
        <v>15676153.039999999</v>
      </c>
      <c r="D263">
        <v>16011353.34</v>
      </c>
      <c r="E263">
        <v>17007695.177645601</v>
      </c>
      <c r="F263">
        <v>20</v>
      </c>
      <c r="G263">
        <v>3603416.7345902501</v>
      </c>
      <c r="H263">
        <v>4.8518343242063997</v>
      </c>
      <c r="I263">
        <v>475485.81965905702</v>
      </c>
      <c r="J263">
        <v>0</v>
      </c>
    </row>
    <row r="264" spans="1:10" x14ac:dyDescent="0.2">
      <c r="A264" s="1">
        <v>40391</v>
      </c>
      <c r="B264">
        <v>326985.15999999997</v>
      </c>
      <c r="C264">
        <v>14605056.050000001</v>
      </c>
      <c r="D264">
        <v>14932041.210000001</v>
      </c>
      <c r="E264">
        <v>14921489.1405658</v>
      </c>
      <c r="F264">
        <v>20</v>
      </c>
      <c r="G264">
        <v>3299601.29664071</v>
      </c>
      <c r="H264">
        <v>4.63324104814299</v>
      </c>
      <c r="I264">
        <v>366359.02953573002</v>
      </c>
      <c r="J264">
        <v>0</v>
      </c>
    </row>
    <row r="265" spans="1:10" x14ac:dyDescent="0.2">
      <c r="A265" s="1">
        <v>40422</v>
      </c>
      <c r="B265">
        <v>154033.45000000001</v>
      </c>
      <c r="C265">
        <v>11605544.369999999</v>
      </c>
      <c r="D265">
        <v>11759577.82</v>
      </c>
      <c r="E265">
        <v>11966910.320000101</v>
      </c>
      <c r="F265">
        <v>20</v>
      </c>
      <c r="G265">
        <v>3054703.3281309102</v>
      </c>
      <c r="H265">
        <v>4.0427549877884799</v>
      </c>
      <c r="I265">
        <v>382506.79601515498</v>
      </c>
      <c r="J265">
        <v>0</v>
      </c>
    </row>
    <row r="266" spans="1:10" x14ac:dyDescent="0.2">
      <c r="A266" s="1">
        <v>40452</v>
      </c>
      <c r="B266">
        <v>249169.29</v>
      </c>
      <c r="C266">
        <v>11246389.609999999</v>
      </c>
      <c r="D266">
        <v>11495558.9</v>
      </c>
      <c r="E266">
        <v>11508804.8453355</v>
      </c>
      <c r="F266">
        <v>20</v>
      </c>
      <c r="G266">
        <v>3151944.3827365199</v>
      </c>
      <c r="H266">
        <v>3.7809241724888598</v>
      </c>
      <c r="I266">
        <v>408457.86169342499</v>
      </c>
      <c r="J266">
        <v>0</v>
      </c>
    </row>
    <row r="267" spans="1:10" x14ac:dyDescent="0.2">
      <c r="A267" s="1">
        <v>40483</v>
      </c>
      <c r="B267">
        <v>270417.90999999997</v>
      </c>
      <c r="C267">
        <v>10058495.67</v>
      </c>
      <c r="D267">
        <v>10328913.58</v>
      </c>
      <c r="E267">
        <v>8804444.1698768009</v>
      </c>
      <c r="F267">
        <v>20</v>
      </c>
      <c r="G267">
        <v>2904288.6859379499</v>
      </c>
      <c r="H267">
        <v>3.1579082910649801</v>
      </c>
      <c r="I267">
        <v>367033.15109286999</v>
      </c>
      <c r="J267">
        <v>0</v>
      </c>
    </row>
    <row r="268" spans="1:10" x14ac:dyDescent="0.2">
      <c r="A268" s="1">
        <v>40513</v>
      </c>
      <c r="B268">
        <v>341627.75</v>
      </c>
      <c r="C268">
        <v>14686881.060000001</v>
      </c>
      <c r="D268">
        <v>15028508.810000001</v>
      </c>
      <c r="E268">
        <v>14989088.6054828</v>
      </c>
      <c r="F268">
        <v>20</v>
      </c>
      <c r="G268">
        <v>3457136.50756909</v>
      </c>
      <c r="H268">
        <v>4.4622529544192702</v>
      </c>
      <c r="I268">
        <v>437528.98924807803</v>
      </c>
      <c r="J268">
        <v>0</v>
      </c>
    </row>
    <row r="269" spans="1:10" x14ac:dyDescent="0.2">
      <c r="A269" s="1">
        <v>40544</v>
      </c>
      <c r="B269">
        <v>316094.64</v>
      </c>
      <c r="C269">
        <v>15312546.34</v>
      </c>
      <c r="D269">
        <v>15628640.98</v>
      </c>
      <c r="E269">
        <v>15628757.619625499</v>
      </c>
      <c r="F269">
        <v>20</v>
      </c>
      <c r="G269">
        <v>3457243.0842013899</v>
      </c>
      <c r="H269">
        <v>4.6398594197140302</v>
      </c>
      <c r="I269">
        <v>412364.27084748802</v>
      </c>
      <c r="J269">
        <v>0</v>
      </c>
    </row>
    <row r="270" spans="1:10" x14ac:dyDescent="0.2">
      <c r="A270" s="1">
        <v>40575</v>
      </c>
      <c r="B270">
        <v>247230.6</v>
      </c>
      <c r="C270">
        <v>13422387.67</v>
      </c>
      <c r="D270">
        <v>13669618.27</v>
      </c>
      <c r="E270">
        <v>13678497.720225601</v>
      </c>
      <c r="F270">
        <v>20</v>
      </c>
      <c r="G270">
        <v>3223437.2451164201</v>
      </c>
      <c r="H270">
        <v>4.3568288453727098</v>
      </c>
      <c r="I270">
        <v>365466.65054637799</v>
      </c>
      <c r="J270">
        <v>0</v>
      </c>
    </row>
    <row r="271" spans="1:10" x14ac:dyDescent="0.2">
      <c r="A271" s="1">
        <v>40603</v>
      </c>
      <c r="B271">
        <v>216211.78</v>
      </c>
      <c r="C271">
        <v>14893724.58</v>
      </c>
      <c r="D271">
        <v>15109936.359999999</v>
      </c>
      <c r="E271">
        <v>15152482.267147901</v>
      </c>
      <c r="F271">
        <v>20</v>
      </c>
      <c r="G271">
        <v>3762696.9150382401</v>
      </c>
      <c r="H271">
        <v>4.1418203555505997</v>
      </c>
      <c r="I271">
        <v>431932.40732495498</v>
      </c>
      <c r="J271">
        <v>0</v>
      </c>
    </row>
    <row r="272" spans="1:10" x14ac:dyDescent="0.2">
      <c r="A272" s="1">
        <v>40634</v>
      </c>
      <c r="B272">
        <v>211471.28</v>
      </c>
      <c r="C272">
        <v>15579333.140000001</v>
      </c>
      <c r="D272">
        <v>15790804.42</v>
      </c>
      <c r="E272">
        <v>15890013.7665741</v>
      </c>
      <c r="F272">
        <v>20</v>
      </c>
      <c r="G272">
        <v>3672049.0705538299</v>
      </c>
      <c r="H272">
        <v>4.4418454343045504</v>
      </c>
      <c r="I272">
        <v>420660.63200771902</v>
      </c>
      <c r="J272">
        <v>0</v>
      </c>
    </row>
    <row r="273" spans="1:10" x14ac:dyDescent="0.2">
      <c r="A273" s="1">
        <v>40664</v>
      </c>
      <c r="B273">
        <v>301260.32</v>
      </c>
      <c r="C273">
        <v>14943290.130000001</v>
      </c>
      <c r="D273">
        <v>15244550.449999999</v>
      </c>
      <c r="E273">
        <v>15416697.2257965</v>
      </c>
      <c r="F273">
        <v>20</v>
      </c>
      <c r="G273">
        <v>3481557.13080739</v>
      </c>
      <c r="H273">
        <v>4.5530259141379803</v>
      </c>
      <c r="I273">
        <v>434922.612321419</v>
      </c>
      <c r="J273">
        <v>0</v>
      </c>
    </row>
    <row r="274" spans="1:10" x14ac:dyDescent="0.2">
      <c r="A274" s="1">
        <v>40695</v>
      </c>
      <c r="B274">
        <v>323791.93</v>
      </c>
      <c r="C274">
        <v>14994467.470000001</v>
      </c>
      <c r="D274">
        <v>15318259.4</v>
      </c>
      <c r="E274">
        <v>15359253.7033295</v>
      </c>
      <c r="F274">
        <v>20</v>
      </c>
      <c r="G274">
        <v>3352562.4752425398</v>
      </c>
      <c r="H274">
        <v>4.7047112893289604</v>
      </c>
      <c r="I274">
        <v>413584.82212473801</v>
      </c>
      <c r="J274">
        <v>0</v>
      </c>
    </row>
    <row r="275" spans="1:10" x14ac:dyDescent="0.2">
      <c r="A275" s="1">
        <v>40725</v>
      </c>
      <c r="B275">
        <v>334613.86</v>
      </c>
      <c r="C275">
        <v>15460597.689999999</v>
      </c>
      <c r="D275">
        <v>15795211.550000001</v>
      </c>
      <c r="E275">
        <v>15828017.6252892</v>
      </c>
      <c r="F275">
        <v>20</v>
      </c>
      <c r="G275">
        <v>3517719.4931378299</v>
      </c>
      <c r="H275">
        <v>4.6218245351182903</v>
      </c>
      <c r="I275">
        <v>430264.63575910399</v>
      </c>
      <c r="J275">
        <v>0</v>
      </c>
    </row>
    <row r="276" spans="1:10" x14ac:dyDescent="0.2">
      <c r="A276" s="1">
        <v>40756</v>
      </c>
      <c r="B276">
        <v>373390.22</v>
      </c>
      <c r="C276">
        <v>15233201.48</v>
      </c>
      <c r="D276">
        <v>15606591.699999999</v>
      </c>
      <c r="E276">
        <v>15882695.5530321</v>
      </c>
      <c r="F276">
        <v>20</v>
      </c>
      <c r="G276">
        <v>3653274.17930101</v>
      </c>
      <c r="H276">
        <v>4.4656268649945501</v>
      </c>
      <c r="I276">
        <v>431463.76724535797</v>
      </c>
      <c r="J276">
        <v>0</v>
      </c>
    </row>
    <row r="277" spans="1:10" x14ac:dyDescent="0.2">
      <c r="A277" s="1">
        <v>40787</v>
      </c>
      <c r="B277">
        <v>502613.16</v>
      </c>
      <c r="C277">
        <v>12669860.85</v>
      </c>
      <c r="D277">
        <v>13172474.01</v>
      </c>
      <c r="E277">
        <v>13172737.1727592</v>
      </c>
      <c r="F277">
        <v>20</v>
      </c>
      <c r="G277">
        <v>3283584.1392127201</v>
      </c>
      <c r="H277">
        <v>4.1456518700787299</v>
      </c>
      <c r="I277">
        <v>439859.55452883098</v>
      </c>
      <c r="J277">
        <v>0</v>
      </c>
    </row>
    <row r="278" spans="1:10" x14ac:dyDescent="0.2">
      <c r="A278" s="1">
        <v>40817</v>
      </c>
      <c r="B278">
        <v>373365.91</v>
      </c>
      <c r="C278">
        <v>13080733.75</v>
      </c>
      <c r="D278">
        <v>13454099.66</v>
      </c>
      <c r="E278">
        <v>13290887.6356689</v>
      </c>
      <c r="F278">
        <v>20</v>
      </c>
      <c r="G278">
        <v>3631482.0895234901</v>
      </c>
      <c r="H278">
        <v>3.7838679494963801</v>
      </c>
      <c r="I278">
        <v>450161.05204922199</v>
      </c>
      <c r="J278">
        <v>0</v>
      </c>
    </row>
    <row r="279" spans="1:10" x14ac:dyDescent="0.2">
      <c r="A279" s="1">
        <v>40848</v>
      </c>
      <c r="B279">
        <v>302351.21999999997</v>
      </c>
      <c r="C279">
        <v>11903874.85</v>
      </c>
      <c r="D279">
        <v>12206226.07</v>
      </c>
      <c r="E279">
        <v>12229048.559080999</v>
      </c>
      <c r="F279">
        <v>20</v>
      </c>
      <c r="G279">
        <v>3589808.3252400798</v>
      </c>
      <c r="H279">
        <v>3.5296173747644701</v>
      </c>
      <c r="I279">
        <v>441601.27776054799</v>
      </c>
      <c r="J279">
        <v>0</v>
      </c>
    </row>
    <row r="280" spans="1:10" x14ac:dyDescent="0.2">
      <c r="A280" s="1">
        <v>40878</v>
      </c>
      <c r="B280">
        <v>169755.67</v>
      </c>
      <c r="C280">
        <v>12236496.140000001</v>
      </c>
      <c r="D280">
        <v>12406251.810000001</v>
      </c>
      <c r="E280">
        <v>12395500.533753799</v>
      </c>
      <c r="F280">
        <v>20</v>
      </c>
      <c r="G280">
        <v>3704364.8622238501</v>
      </c>
      <c r="H280">
        <v>3.4715391457311302</v>
      </c>
      <c r="I280">
        <v>464347.095527169</v>
      </c>
      <c r="J280">
        <v>0</v>
      </c>
    </row>
    <row r="281" spans="1:10" x14ac:dyDescent="0.2">
      <c r="A281" s="1">
        <v>40909</v>
      </c>
      <c r="B281">
        <v>468174.23</v>
      </c>
      <c r="C281">
        <v>10105602.439999999</v>
      </c>
      <c r="D281">
        <v>10573776.67</v>
      </c>
      <c r="E281">
        <v>10574650.789672799</v>
      </c>
      <c r="F281">
        <v>20</v>
      </c>
      <c r="G281">
        <v>3617113.47580782</v>
      </c>
      <c r="H281">
        <v>3.04545843685694</v>
      </c>
      <c r="I281">
        <v>441117.96229502303</v>
      </c>
      <c r="J281">
        <v>0</v>
      </c>
    </row>
    <row r="282" spans="1:10" x14ac:dyDescent="0.2">
      <c r="A282" s="1">
        <v>40940</v>
      </c>
      <c r="B282">
        <v>281476.2</v>
      </c>
      <c r="C282">
        <v>8628450.0800000001</v>
      </c>
      <c r="D282">
        <v>8909926.2799999993</v>
      </c>
      <c r="E282">
        <v>8912186.4545630608</v>
      </c>
      <c r="F282">
        <v>20</v>
      </c>
      <c r="G282">
        <v>3359105.6657841098</v>
      </c>
      <c r="H282">
        <v>2.7547285951192402</v>
      </c>
      <c r="I282">
        <v>341237.97699952801</v>
      </c>
      <c r="J282">
        <v>0</v>
      </c>
    </row>
    <row r="283" spans="1:10" x14ac:dyDescent="0.2">
      <c r="A283" s="1">
        <v>40969</v>
      </c>
      <c r="B283">
        <v>243627.6</v>
      </c>
      <c r="C283">
        <v>8109766.1699999999</v>
      </c>
      <c r="D283">
        <v>8353393.7699999996</v>
      </c>
      <c r="E283">
        <v>8354270.96965981</v>
      </c>
      <c r="F283">
        <v>20</v>
      </c>
      <c r="G283">
        <v>3628030.1824391801</v>
      </c>
      <c r="H283">
        <v>2.4270260389450802</v>
      </c>
      <c r="I283">
        <v>451052.753198797</v>
      </c>
      <c r="J283">
        <v>0</v>
      </c>
    </row>
    <row r="284" spans="1:10" x14ac:dyDescent="0.2">
      <c r="A284" s="1">
        <v>41000</v>
      </c>
      <c r="B284">
        <v>223753.85</v>
      </c>
      <c r="C284">
        <v>7055923.3499999996</v>
      </c>
      <c r="D284">
        <v>7279677.2000000002</v>
      </c>
      <c r="E284">
        <v>7279854.9823594801</v>
      </c>
      <c r="F284">
        <v>20</v>
      </c>
      <c r="G284">
        <v>3557143.1770983501</v>
      </c>
      <c r="H284">
        <v>2.1695907686487899</v>
      </c>
      <c r="I284">
        <v>437690.01743516099</v>
      </c>
      <c r="J284">
        <v>0</v>
      </c>
    </row>
    <row r="285" spans="1:10" x14ac:dyDescent="0.2">
      <c r="A285" s="1">
        <v>41030</v>
      </c>
      <c r="B285">
        <v>226151.53</v>
      </c>
      <c r="C285">
        <v>7981268.5300000003</v>
      </c>
      <c r="D285">
        <v>8207420.0599999996</v>
      </c>
      <c r="E285">
        <v>8274750.2536927201</v>
      </c>
      <c r="F285">
        <v>20</v>
      </c>
      <c r="G285">
        <v>3600786.7327474002</v>
      </c>
      <c r="H285">
        <v>2.41943711430085</v>
      </c>
      <c r="I285">
        <v>437126.80819847202</v>
      </c>
      <c r="J285">
        <v>0</v>
      </c>
    </row>
    <row r="286" spans="1:10" x14ac:dyDescent="0.2">
      <c r="A286" s="1">
        <v>41061</v>
      </c>
      <c r="B286">
        <v>237815.45</v>
      </c>
      <c r="C286">
        <v>8311731.8799999999</v>
      </c>
      <c r="D286">
        <v>8549547.3300000001</v>
      </c>
      <c r="E286">
        <v>8553905.9074394498</v>
      </c>
      <c r="F286">
        <v>20</v>
      </c>
      <c r="G286">
        <v>3558328.3891504901</v>
      </c>
      <c r="H286">
        <v>2.5241000184593698</v>
      </c>
      <c r="I286">
        <v>427670.84529982298</v>
      </c>
      <c r="J286">
        <v>0</v>
      </c>
    </row>
    <row r="287" spans="1:10" x14ac:dyDescent="0.2">
      <c r="A287" s="1">
        <v>41091</v>
      </c>
      <c r="B287">
        <v>321564.11</v>
      </c>
      <c r="C287">
        <v>10438035.48</v>
      </c>
      <c r="D287">
        <v>10759599.59</v>
      </c>
      <c r="E287">
        <v>10759292.505640499</v>
      </c>
      <c r="F287">
        <v>20</v>
      </c>
      <c r="G287">
        <v>3746938.1706518601</v>
      </c>
      <c r="H287">
        <v>2.9752629261970198</v>
      </c>
      <c r="I287">
        <v>388833.72025248199</v>
      </c>
      <c r="J287">
        <v>0</v>
      </c>
    </row>
    <row r="288" spans="1:10" x14ac:dyDescent="0.2">
      <c r="A288" s="1">
        <v>41122</v>
      </c>
      <c r="B288">
        <v>292149.01</v>
      </c>
      <c r="C288">
        <v>9174579.2699999996</v>
      </c>
      <c r="D288">
        <v>9466728.2799999993</v>
      </c>
      <c r="E288">
        <v>9467178.9416399691</v>
      </c>
      <c r="F288">
        <v>20</v>
      </c>
      <c r="G288">
        <v>3227504.5235491302</v>
      </c>
      <c r="H288">
        <v>3.03823024628994</v>
      </c>
      <c r="I288">
        <v>338722.92184463202</v>
      </c>
      <c r="J288">
        <v>0</v>
      </c>
    </row>
    <row r="289" spans="1:10" x14ac:dyDescent="0.2">
      <c r="A289" s="1">
        <v>41153</v>
      </c>
      <c r="B289">
        <v>252309.98</v>
      </c>
      <c r="C289">
        <v>9222832.5199999996</v>
      </c>
      <c r="D289">
        <v>9475142.5</v>
      </c>
      <c r="E289">
        <v>9476965.7128662709</v>
      </c>
      <c r="F289">
        <v>20</v>
      </c>
      <c r="G289">
        <v>3467157.3585043098</v>
      </c>
      <c r="H289">
        <v>2.8383810933715101</v>
      </c>
      <c r="I289">
        <v>364148.18125630799</v>
      </c>
      <c r="J289">
        <v>0</v>
      </c>
    </row>
    <row r="290" spans="1:10" x14ac:dyDescent="0.2">
      <c r="A290" s="1">
        <v>41183</v>
      </c>
      <c r="B290">
        <v>304847.94</v>
      </c>
      <c r="C290">
        <v>12003645.84</v>
      </c>
      <c r="D290">
        <v>12308493.779999999</v>
      </c>
      <c r="E290">
        <v>12309460.876021201</v>
      </c>
      <c r="F290">
        <v>20</v>
      </c>
      <c r="G290">
        <v>3830897.53566849</v>
      </c>
      <c r="H290">
        <v>3.3197557909036299</v>
      </c>
      <c r="I290">
        <v>408183.40237273101</v>
      </c>
      <c r="J290">
        <v>0</v>
      </c>
    </row>
    <row r="291" spans="1:10" x14ac:dyDescent="0.2">
      <c r="A291" s="1">
        <v>41214</v>
      </c>
      <c r="B291">
        <v>358585.31</v>
      </c>
      <c r="C291">
        <v>13351238.130000001</v>
      </c>
      <c r="D291">
        <v>13709823.439999999</v>
      </c>
      <c r="E291">
        <v>13710941.5858506</v>
      </c>
      <c r="F291">
        <v>20</v>
      </c>
      <c r="G291">
        <v>4019006.0722573199</v>
      </c>
      <c r="H291">
        <v>3.5158333854480799</v>
      </c>
      <c r="I291">
        <v>419214.13931027002</v>
      </c>
      <c r="J291">
        <v>0</v>
      </c>
    </row>
    <row r="292" spans="1:10" x14ac:dyDescent="0.2">
      <c r="A292" s="1">
        <v>41244</v>
      </c>
      <c r="B292">
        <v>363268.68</v>
      </c>
      <c r="C292">
        <v>13788364.779999999</v>
      </c>
      <c r="D292">
        <v>14151633.460000001</v>
      </c>
      <c r="E292">
        <v>14151629.355746601</v>
      </c>
      <c r="F292">
        <v>20</v>
      </c>
      <c r="G292">
        <v>4127804.4652244998</v>
      </c>
      <c r="H292">
        <v>3.532698213288</v>
      </c>
      <c r="I292">
        <v>430658.10335421201</v>
      </c>
      <c r="J292">
        <v>0</v>
      </c>
    </row>
    <row r="293" spans="1:10" x14ac:dyDescent="0.2">
      <c r="A293" s="1">
        <v>41275</v>
      </c>
      <c r="B293">
        <v>351063.66</v>
      </c>
      <c r="C293">
        <v>12518836.539999999</v>
      </c>
      <c r="D293">
        <v>12869900.199999999</v>
      </c>
      <c r="E293">
        <v>12868361.1484823</v>
      </c>
      <c r="F293">
        <v>20</v>
      </c>
      <c r="G293">
        <v>4091576.8743737298</v>
      </c>
      <c r="H293">
        <v>3.2552980743460598</v>
      </c>
      <c r="I293">
        <v>450941.171705332</v>
      </c>
      <c r="J293">
        <v>0</v>
      </c>
    </row>
    <row r="294" spans="1:10" x14ac:dyDescent="0.2">
      <c r="A294" s="1">
        <v>41306</v>
      </c>
      <c r="B294">
        <v>342535.67999999999</v>
      </c>
      <c r="C294">
        <v>11048363.98</v>
      </c>
      <c r="D294">
        <v>11390899.66</v>
      </c>
      <c r="E294">
        <v>11320881.4397438</v>
      </c>
      <c r="F294">
        <v>20</v>
      </c>
      <c r="G294">
        <v>3520878.8345772801</v>
      </c>
      <c r="H294">
        <v>3.3331654335535901</v>
      </c>
      <c r="I294">
        <v>414790.18739956903</v>
      </c>
      <c r="J294">
        <v>0</v>
      </c>
    </row>
    <row r="295" spans="1:10" x14ac:dyDescent="0.2">
      <c r="A295" s="1">
        <v>41334</v>
      </c>
      <c r="B295">
        <v>407746.43</v>
      </c>
      <c r="C295">
        <v>13927518.369999999</v>
      </c>
      <c r="D295">
        <v>14335264.800000001</v>
      </c>
      <c r="E295">
        <v>14335278.560442301</v>
      </c>
      <c r="F295">
        <v>20</v>
      </c>
      <c r="G295">
        <v>4008260.0519328802</v>
      </c>
      <c r="H295">
        <v>3.6968267211316799</v>
      </c>
      <c r="I295">
        <v>482564.30478778097</v>
      </c>
      <c r="J295">
        <v>0</v>
      </c>
    </row>
    <row r="296" spans="1:10" x14ac:dyDescent="0.2">
      <c r="A296" s="1">
        <v>41365</v>
      </c>
      <c r="B296">
        <v>507944</v>
      </c>
      <c r="C296">
        <v>13701584.140000001</v>
      </c>
      <c r="D296">
        <v>14209528.140000001</v>
      </c>
      <c r="E296">
        <v>14210210.4854961</v>
      </c>
      <c r="F296">
        <v>20</v>
      </c>
      <c r="G296">
        <v>3527752.4749527099</v>
      </c>
      <c r="H296">
        <v>4.1414711041911003</v>
      </c>
      <c r="I296">
        <v>399874.45225911599</v>
      </c>
      <c r="J296">
        <v>0</v>
      </c>
    </row>
    <row r="297" spans="1:10" x14ac:dyDescent="0.2">
      <c r="A297" s="1">
        <v>41395</v>
      </c>
      <c r="B297">
        <v>520376.03</v>
      </c>
      <c r="C297">
        <v>15816113.689999999</v>
      </c>
      <c r="D297">
        <v>16336489.720000001</v>
      </c>
      <c r="E297">
        <v>16336502.655711699</v>
      </c>
      <c r="F297">
        <v>20</v>
      </c>
      <c r="G297">
        <v>4080893.9885888998</v>
      </c>
      <c r="H297">
        <v>4.1200830726875699</v>
      </c>
      <c r="I297">
        <v>477119.58810594003</v>
      </c>
      <c r="J297">
        <v>0</v>
      </c>
    </row>
    <row r="298" spans="1:10" x14ac:dyDescent="0.2">
      <c r="A298" s="1">
        <v>41426</v>
      </c>
      <c r="B298">
        <v>196364.48</v>
      </c>
      <c r="C298">
        <v>13691281</v>
      </c>
      <c r="D298">
        <v>13887645.48</v>
      </c>
      <c r="E298">
        <v>13889382.2991099</v>
      </c>
      <c r="F298">
        <v>20</v>
      </c>
      <c r="G298">
        <v>3597061.1434359602</v>
      </c>
      <c r="H298">
        <v>3.9826525890672801</v>
      </c>
      <c r="I298">
        <v>436462.576828569</v>
      </c>
      <c r="J298">
        <v>0</v>
      </c>
    </row>
    <row r="299" spans="1:10" x14ac:dyDescent="0.2">
      <c r="A299" s="1">
        <v>41456</v>
      </c>
      <c r="B299">
        <v>487330</v>
      </c>
      <c r="C299">
        <v>12840718.67</v>
      </c>
      <c r="D299">
        <v>13328048.67</v>
      </c>
      <c r="E299">
        <v>13331365.220434399</v>
      </c>
      <c r="F299">
        <v>20</v>
      </c>
      <c r="G299">
        <v>3743774.8431410999</v>
      </c>
      <c r="H299">
        <v>3.6599420319389799</v>
      </c>
      <c r="I299">
        <v>370633.68609347899</v>
      </c>
      <c r="J299">
        <v>0</v>
      </c>
    </row>
    <row r="300" spans="1:10" x14ac:dyDescent="0.2">
      <c r="A300" s="1">
        <v>41487</v>
      </c>
      <c r="B300">
        <v>444169.22</v>
      </c>
      <c r="C300">
        <v>11690057.58</v>
      </c>
      <c r="D300">
        <v>12134226.800000001</v>
      </c>
      <c r="E300">
        <v>12134140.636538099</v>
      </c>
      <c r="F300">
        <v>20</v>
      </c>
      <c r="G300">
        <v>3616200.46765021</v>
      </c>
      <c r="H300">
        <v>3.4588625016213301</v>
      </c>
      <c r="I300">
        <v>373799.55936270399</v>
      </c>
      <c r="J300">
        <v>0</v>
      </c>
    </row>
    <row r="301" spans="1:10" x14ac:dyDescent="0.2">
      <c r="A301" s="1">
        <v>41518</v>
      </c>
      <c r="B301">
        <v>441651.06</v>
      </c>
      <c r="C301">
        <v>12504332.4</v>
      </c>
      <c r="D301">
        <v>12945983.460000001</v>
      </c>
      <c r="E301">
        <v>12945960.015828701</v>
      </c>
      <c r="F301">
        <v>20</v>
      </c>
      <c r="G301">
        <v>3681456.7309338199</v>
      </c>
      <c r="H301">
        <v>3.6128693986442202</v>
      </c>
      <c r="I301">
        <v>354662.34979490697</v>
      </c>
      <c r="J301">
        <v>0</v>
      </c>
    </row>
    <row r="302" spans="1:10" x14ac:dyDescent="0.2">
      <c r="A302" s="1">
        <v>41548</v>
      </c>
      <c r="B302">
        <v>436359.36</v>
      </c>
      <c r="C302">
        <v>11462639.25</v>
      </c>
      <c r="D302">
        <v>11898998.609999999</v>
      </c>
      <c r="E302">
        <v>11914425.20246</v>
      </c>
      <c r="F302">
        <v>20</v>
      </c>
      <c r="G302">
        <v>3368428.11075097</v>
      </c>
      <c r="H302">
        <v>3.6358384608457199</v>
      </c>
      <c r="I302">
        <v>332635.27520220599</v>
      </c>
      <c r="J302">
        <v>0</v>
      </c>
    </row>
    <row r="303" spans="1:10" x14ac:dyDescent="0.2">
      <c r="A303" s="1">
        <v>41579</v>
      </c>
      <c r="B303">
        <v>394395.37</v>
      </c>
      <c r="C303">
        <v>11066173.699999999</v>
      </c>
      <c r="D303">
        <v>11460569.07</v>
      </c>
      <c r="E303">
        <v>11459668.8368403</v>
      </c>
      <c r="F303">
        <v>20</v>
      </c>
      <c r="G303">
        <v>3308339.9271668801</v>
      </c>
      <c r="H303">
        <v>3.5616192559528401</v>
      </c>
      <c r="I303">
        <v>323378.35299488198</v>
      </c>
      <c r="J303">
        <v>0</v>
      </c>
    </row>
    <row r="304" spans="1:10" x14ac:dyDescent="0.2">
      <c r="A304" s="1">
        <v>41609</v>
      </c>
      <c r="B304">
        <v>415997.13</v>
      </c>
      <c r="C304">
        <v>13343402.93</v>
      </c>
      <c r="D304">
        <v>13759400.060000001</v>
      </c>
      <c r="E304">
        <v>13759607.961528201</v>
      </c>
      <c r="F304">
        <v>20</v>
      </c>
      <c r="G304">
        <v>3473206.3755471399</v>
      </c>
      <c r="H304">
        <v>4.0588326325582003</v>
      </c>
      <c r="I304">
        <v>337555.415151714</v>
      </c>
      <c r="J304">
        <v>0</v>
      </c>
    </row>
    <row r="305" spans="1:10" x14ac:dyDescent="0.2">
      <c r="A305" s="1">
        <v>41640</v>
      </c>
      <c r="B305">
        <v>189795.93</v>
      </c>
      <c r="C305">
        <v>13868586.779999999</v>
      </c>
      <c r="D305">
        <v>14058382.710000001</v>
      </c>
      <c r="E305">
        <v>14076630.4315772</v>
      </c>
      <c r="F305">
        <v>20</v>
      </c>
      <c r="G305">
        <v>3176825.6632940802</v>
      </c>
      <c r="H305">
        <v>4.5289322357335902</v>
      </c>
      <c r="I305">
        <v>310997.72222106799</v>
      </c>
      <c r="J305">
        <v>0</v>
      </c>
    </row>
    <row r="306" spans="1:10" x14ac:dyDescent="0.2">
      <c r="A306" s="1">
        <v>41671</v>
      </c>
      <c r="B306">
        <v>214474.01</v>
      </c>
      <c r="C306">
        <v>16567497.33</v>
      </c>
      <c r="D306">
        <v>16781971.34</v>
      </c>
      <c r="E306">
        <v>16805742.660853799</v>
      </c>
      <c r="F306">
        <v>20</v>
      </c>
      <c r="G306">
        <v>2997682.6052291002</v>
      </c>
      <c r="H306">
        <v>5.7057698039171898</v>
      </c>
      <c r="I306">
        <v>298344.22979015601</v>
      </c>
      <c r="J306">
        <v>0</v>
      </c>
    </row>
    <row r="307" spans="1:10" x14ac:dyDescent="0.2">
      <c r="A307" s="1">
        <v>41699</v>
      </c>
      <c r="B307">
        <v>226010.35</v>
      </c>
      <c r="C307">
        <v>15754878.01</v>
      </c>
      <c r="D307">
        <v>15980888.359999999</v>
      </c>
      <c r="E307">
        <v>15999553.9885183</v>
      </c>
      <c r="F307">
        <v>20</v>
      </c>
      <c r="G307">
        <v>3402511.9662659401</v>
      </c>
      <c r="H307">
        <v>4.8016018606710196</v>
      </c>
      <c r="I307">
        <v>337953.79965961003</v>
      </c>
      <c r="J307">
        <v>0</v>
      </c>
    </row>
    <row r="308" spans="1:10" x14ac:dyDescent="0.2">
      <c r="A308" s="1">
        <v>41730</v>
      </c>
      <c r="B308">
        <v>164006.85</v>
      </c>
      <c r="C308">
        <v>14779851.23</v>
      </c>
      <c r="D308">
        <v>14943858.08</v>
      </c>
      <c r="E308">
        <v>14962179.693135301</v>
      </c>
      <c r="F308">
        <v>20</v>
      </c>
      <c r="G308">
        <v>3314738.0480417502</v>
      </c>
      <c r="H308">
        <v>4.6051710354546502</v>
      </c>
      <c r="I308">
        <v>302755.95582602499</v>
      </c>
      <c r="J308">
        <v>0</v>
      </c>
    </row>
    <row r="309" spans="1:10" x14ac:dyDescent="0.2">
      <c r="A309" s="1">
        <v>41760</v>
      </c>
      <c r="B309">
        <v>203729.66</v>
      </c>
      <c r="C309">
        <v>15676924.699999999</v>
      </c>
      <c r="D309">
        <v>15880654.359999999</v>
      </c>
      <c r="E309">
        <v>15880651.5932501</v>
      </c>
      <c r="F309">
        <v>20</v>
      </c>
      <c r="G309">
        <v>3530442.9658743702</v>
      </c>
      <c r="H309">
        <v>4.5980321831565201</v>
      </c>
      <c r="I309">
        <v>352438.78463878698</v>
      </c>
      <c r="J309">
        <v>0</v>
      </c>
    </row>
    <row r="310" spans="1:10" x14ac:dyDescent="0.2">
      <c r="A310" s="1">
        <v>41791</v>
      </c>
      <c r="B310">
        <v>158568.38</v>
      </c>
      <c r="C310">
        <v>14570694.109999999</v>
      </c>
      <c r="D310">
        <v>14729262.49</v>
      </c>
      <c r="E310">
        <v>14729262.2121318</v>
      </c>
      <c r="F310">
        <v>20</v>
      </c>
      <c r="G310">
        <v>3270437.71330065</v>
      </c>
      <c r="H310">
        <v>4.60489777548867</v>
      </c>
      <c r="I310">
        <v>330769.13872057101</v>
      </c>
      <c r="J310">
        <v>0</v>
      </c>
    </row>
    <row r="311" spans="1:10" x14ac:dyDescent="0.2">
      <c r="A311" s="1">
        <v>41821</v>
      </c>
      <c r="B311">
        <v>175519.78</v>
      </c>
      <c r="C311">
        <v>11916350.189999999</v>
      </c>
      <c r="D311">
        <v>12091869.970000001</v>
      </c>
      <c r="E311">
        <v>12091186.0233656</v>
      </c>
      <c r="F311">
        <v>20</v>
      </c>
      <c r="G311">
        <v>2989782.9583803001</v>
      </c>
      <c r="H311">
        <v>4.1780195420363198</v>
      </c>
      <c r="I311">
        <v>400185.60319445602</v>
      </c>
      <c r="J311">
        <v>0</v>
      </c>
    </row>
    <row r="312" spans="1:10" x14ac:dyDescent="0.2">
      <c r="A312" s="1">
        <v>41852</v>
      </c>
      <c r="B312">
        <v>176372.65</v>
      </c>
      <c r="C312">
        <v>12384581.59</v>
      </c>
      <c r="D312">
        <v>12560954.24</v>
      </c>
      <c r="E312">
        <v>12561015.324545501</v>
      </c>
      <c r="F312">
        <v>20</v>
      </c>
      <c r="G312">
        <v>3397974.7291937498</v>
      </c>
      <c r="H312">
        <v>3.8295103508484498</v>
      </c>
      <c r="I312">
        <v>451564.07282340003</v>
      </c>
      <c r="J312">
        <v>0</v>
      </c>
    </row>
    <row r="313" spans="1:10" x14ac:dyDescent="0.2">
      <c r="A313" s="1">
        <v>41883</v>
      </c>
      <c r="B313">
        <v>153503.65</v>
      </c>
      <c r="C313">
        <v>12635741.050000001</v>
      </c>
      <c r="D313">
        <v>12789244.699999999</v>
      </c>
      <c r="E313">
        <v>12789242.4726533</v>
      </c>
      <c r="F313">
        <v>20</v>
      </c>
      <c r="G313">
        <v>3377550.3635561001</v>
      </c>
      <c r="H313">
        <v>3.9228987778925299</v>
      </c>
      <c r="I313">
        <v>460545.72081133298</v>
      </c>
      <c r="J313">
        <v>0</v>
      </c>
    </row>
    <row r="314" spans="1:10" x14ac:dyDescent="0.2">
      <c r="A314" s="1">
        <v>41913</v>
      </c>
      <c r="B314">
        <v>148587.32999999999</v>
      </c>
      <c r="C314">
        <v>12034241.640000001</v>
      </c>
      <c r="D314">
        <v>12182828.970000001</v>
      </c>
      <c r="E314">
        <v>12182834.7481793</v>
      </c>
      <c r="F314">
        <v>20</v>
      </c>
      <c r="G314">
        <v>3296673.4574656999</v>
      </c>
      <c r="H314">
        <v>3.8399649178346298</v>
      </c>
      <c r="I314">
        <v>476275.67404551199</v>
      </c>
      <c r="J314">
        <v>0</v>
      </c>
    </row>
    <row r="315" spans="1:10" x14ac:dyDescent="0.2">
      <c r="A315" s="1">
        <v>41944</v>
      </c>
      <c r="B315">
        <v>110307.74</v>
      </c>
      <c r="C315">
        <v>12126204.640000001</v>
      </c>
      <c r="D315">
        <v>12236512.380000001</v>
      </c>
      <c r="E315">
        <v>12236011.763596199</v>
      </c>
      <c r="F315">
        <v>20</v>
      </c>
      <c r="G315">
        <v>3224930.1456527002</v>
      </c>
      <c r="H315">
        <v>3.9393115468847801</v>
      </c>
      <c r="I315">
        <v>467992.797070231</v>
      </c>
      <c r="J315">
        <v>0</v>
      </c>
    </row>
    <row r="316" spans="1:10" x14ac:dyDescent="0.2">
      <c r="A316" s="1">
        <v>41974</v>
      </c>
      <c r="B316">
        <v>155178.21</v>
      </c>
      <c r="C316">
        <v>11694352.710000001</v>
      </c>
      <c r="D316">
        <v>11849530.92</v>
      </c>
      <c r="E316">
        <v>11849598.435787801</v>
      </c>
      <c r="F316">
        <v>20</v>
      </c>
      <c r="G316">
        <v>3349549.2768787001</v>
      </c>
      <c r="H316">
        <v>3.6844270125732002</v>
      </c>
      <c r="I316">
        <v>491571.39988913701</v>
      </c>
      <c r="J316">
        <v>0</v>
      </c>
    </row>
    <row r="317" spans="1:10" x14ac:dyDescent="0.2">
      <c r="A317" s="1">
        <v>42005</v>
      </c>
      <c r="B317">
        <v>88740.57</v>
      </c>
      <c r="C317">
        <v>9658447.3699999992</v>
      </c>
      <c r="D317">
        <v>9747187.9399999995</v>
      </c>
      <c r="E317">
        <v>9747899.4046218507</v>
      </c>
      <c r="F317">
        <v>20</v>
      </c>
      <c r="G317">
        <v>3374584.53225681</v>
      </c>
      <c r="H317">
        <v>3.0338232323857599</v>
      </c>
      <c r="I317">
        <v>489993.54898850102</v>
      </c>
      <c r="J317">
        <v>0</v>
      </c>
    </row>
    <row r="318" spans="1:10" x14ac:dyDescent="0.2">
      <c r="A318" s="1">
        <v>42036</v>
      </c>
      <c r="B318">
        <v>214929.97</v>
      </c>
      <c r="C318">
        <v>7004986.9800000004</v>
      </c>
      <c r="D318">
        <v>7219916.9500000002</v>
      </c>
      <c r="E318">
        <v>7219771.8536176998</v>
      </c>
      <c r="F318">
        <v>20</v>
      </c>
      <c r="G318">
        <v>2695644.8167133299</v>
      </c>
      <c r="H318">
        <v>2.8231382765888302</v>
      </c>
      <c r="I318">
        <v>390406.20853400498</v>
      </c>
      <c r="J318">
        <v>0</v>
      </c>
    </row>
    <row r="319" spans="1:10" x14ac:dyDescent="0.2">
      <c r="A319" s="1">
        <v>42064</v>
      </c>
      <c r="B319">
        <v>277746.51</v>
      </c>
      <c r="C319">
        <v>7342640.6200000001</v>
      </c>
      <c r="D319">
        <v>7620387.1299999999</v>
      </c>
      <c r="E319">
        <v>7620385.9565765699</v>
      </c>
      <c r="F319">
        <v>20</v>
      </c>
      <c r="G319">
        <v>2945987.62821673</v>
      </c>
      <c r="H319">
        <v>2.72769115421112</v>
      </c>
      <c r="I319">
        <v>415358.437325618</v>
      </c>
      <c r="J319">
        <v>0</v>
      </c>
    </row>
    <row r="320" spans="1:10" x14ac:dyDescent="0.2">
      <c r="A320" s="1">
        <v>42095</v>
      </c>
      <c r="B320">
        <v>81779.33</v>
      </c>
      <c r="C320">
        <v>7004081.3700000001</v>
      </c>
      <c r="D320">
        <v>7085860.7000000002</v>
      </c>
      <c r="E320">
        <v>7085855.0883807</v>
      </c>
      <c r="F320">
        <v>20</v>
      </c>
      <c r="G320">
        <v>2979369.1937430701</v>
      </c>
      <c r="H320">
        <v>2.5157710668951698</v>
      </c>
      <c r="I320">
        <v>409555.72683692299</v>
      </c>
      <c r="J320">
        <v>0</v>
      </c>
    </row>
    <row r="321" spans="1:10" x14ac:dyDescent="0.2">
      <c r="A321" s="1">
        <v>42125</v>
      </c>
      <c r="B321">
        <v>236555.59</v>
      </c>
      <c r="C321">
        <v>7862416.6600000001</v>
      </c>
      <c r="D321">
        <v>8098972.25</v>
      </c>
      <c r="E321">
        <v>8098729.8367248802</v>
      </c>
      <c r="F321">
        <v>20</v>
      </c>
      <c r="G321">
        <v>3162560.8244831599</v>
      </c>
      <c r="H321">
        <v>2.7015647320848699</v>
      </c>
      <c r="I321">
        <v>445132.94977210299</v>
      </c>
      <c r="J321">
        <v>0</v>
      </c>
    </row>
    <row r="322" spans="1:10" x14ac:dyDescent="0.2">
      <c r="A322" s="1">
        <v>42156</v>
      </c>
      <c r="B322">
        <v>76656.75</v>
      </c>
      <c r="C322">
        <v>7852785.21</v>
      </c>
      <c r="D322">
        <v>7929441.96</v>
      </c>
      <c r="E322">
        <v>7929974.6734404303</v>
      </c>
      <c r="F322">
        <v>20</v>
      </c>
      <c r="G322">
        <v>3098172.4537053802</v>
      </c>
      <c r="H322">
        <v>2.70162919421458</v>
      </c>
      <c r="I322">
        <v>440138.47620144999</v>
      </c>
      <c r="J322">
        <v>0</v>
      </c>
    </row>
    <row r="323" spans="1:10" x14ac:dyDescent="0.2">
      <c r="A323" s="1">
        <v>42186</v>
      </c>
      <c r="B323">
        <v>214713.87</v>
      </c>
      <c r="C323">
        <v>7720282.9900000002</v>
      </c>
      <c r="D323">
        <v>7934996.8600000003</v>
      </c>
      <c r="E323">
        <v>7946519.2152202502</v>
      </c>
      <c r="F323">
        <v>20</v>
      </c>
      <c r="G323">
        <v>3048609.5924037402</v>
      </c>
      <c r="H323">
        <v>2.7428677209745</v>
      </c>
      <c r="I323">
        <v>415413.62963719998</v>
      </c>
      <c r="J323">
        <v>0</v>
      </c>
    </row>
    <row r="324" spans="1:10" x14ac:dyDescent="0.2">
      <c r="A324" s="1">
        <v>42217</v>
      </c>
      <c r="B324">
        <v>188442.46</v>
      </c>
      <c r="C324">
        <v>7464189.79</v>
      </c>
      <c r="D324">
        <v>7652632.25</v>
      </c>
      <c r="E324">
        <v>7652630.15481997</v>
      </c>
      <c r="F324">
        <v>20</v>
      </c>
      <c r="G324">
        <v>2947198.2864545002</v>
      </c>
      <c r="H324">
        <v>2.7314886364554098</v>
      </c>
      <c r="I324">
        <v>397608.47401136701</v>
      </c>
      <c r="J324">
        <v>0</v>
      </c>
    </row>
    <row r="325" spans="1:10" x14ac:dyDescent="0.2">
      <c r="A325" s="1">
        <v>42248</v>
      </c>
      <c r="B325">
        <v>200433.39</v>
      </c>
      <c r="C325">
        <v>6307579.1900000004</v>
      </c>
      <c r="D325">
        <v>6508012.5800000001</v>
      </c>
      <c r="E325">
        <v>6508012.4459649799</v>
      </c>
      <c r="F325">
        <v>20</v>
      </c>
      <c r="G325">
        <v>2690110.0313099301</v>
      </c>
      <c r="H325">
        <v>2.5515256420672401</v>
      </c>
      <c r="I325">
        <v>355872.27890462399</v>
      </c>
      <c r="J325">
        <v>0</v>
      </c>
    </row>
    <row r="326" spans="1:10" x14ac:dyDescent="0.2">
      <c r="A326" s="1">
        <v>42278</v>
      </c>
      <c r="B326">
        <v>199036.96</v>
      </c>
      <c r="C326">
        <v>5862529.9299999997</v>
      </c>
      <c r="D326">
        <v>6061566.8899999997</v>
      </c>
      <c r="E326">
        <v>6061831.89611194</v>
      </c>
      <c r="F326">
        <v>20</v>
      </c>
      <c r="G326">
        <v>2783808.8554600999</v>
      </c>
      <c r="H326">
        <v>2.3054052422471001</v>
      </c>
      <c r="I326">
        <v>355975.63267969299</v>
      </c>
      <c r="J326">
        <v>0</v>
      </c>
    </row>
    <row r="327" spans="1:10" x14ac:dyDescent="0.2">
      <c r="A327" s="1">
        <v>42309</v>
      </c>
      <c r="B327">
        <v>141939.82999999999</v>
      </c>
      <c r="C327">
        <v>4543977.2</v>
      </c>
      <c r="D327">
        <v>4685917.03</v>
      </c>
      <c r="E327">
        <v>4685921.80139443</v>
      </c>
      <c r="F327">
        <v>20</v>
      </c>
      <c r="G327">
        <v>2574300.7890467001</v>
      </c>
      <c r="H327">
        <v>1.9535087364750401</v>
      </c>
      <c r="I327">
        <v>342997.28032290097</v>
      </c>
      <c r="J327">
        <v>0</v>
      </c>
    </row>
    <row r="328" spans="1:10" x14ac:dyDescent="0.2">
      <c r="A328" s="1">
        <v>42339</v>
      </c>
      <c r="B328">
        <v>149384.4</v>
      </c>
      <c r="C328">
        <v>4299766.05</v>
      </c>
      <c r="D328">
        <v>4449150.45</v>
      </c>
      <c r="E328">
        <v>4449159.1166609405</v>
      </c>
      <c r="F328">
        <v>20</v>
      </c>
      <c r="G328">
        <v>2575359.5884223701</v>
      </c>
      <c r="H328">
        <v>1.86042217537814</v>
      </c>
      <c r="I328">
        <v>342096.97121276503</v>
      </c>
      <c r="J328">
        <v>0</v>
      </c>
    </row>
    <row r="329" spans="1:10" x14ac:dyDescent="0.2">
      <c r="A329" s="1">
        <v>42370</v>
      </c>
      <c r="B329">
        <v>166984.67000000001</v>
      </c>
      <c r="C329">
        <v>5077610.68</v>
      </c>
      <c r="D329">
        <v>5244595.3499999996</v>
      </c>
      <c r="E329">
        <v>5244586.0069938703</v>
      </c>
      <c r="F329">
        <v>20</v>
      </c>
      <c r="G329">
        <v>2533417.7971303998</v>
      </c>
      <c r="H329">
        <v>2.2021786910783701</v>
      </c>
      <c r="I329">
        <v>334452.68144540302</v>
      </c>
      <c r="J329">
        <v>0</v>
      </c>
    </row>
    <row r="330" spans="1:10" x14ac:dyDescent="0.2">
      <c r="A330" s="1">
        <v>42401</v>
      </c>
      <c r="B330">
        <v>131771.81</v>
      </c>
      <c r="C330">
        <v>4009194.62</v>
      </c>
      <c r="D330">
        <v>4140966.43</v>
      </c>
      <c r="E330">
        <v>4140963.4703686102</v>
      </c>
      <c r="F330">
        <v>20</v>
      </c>
      <c r="G330">
        <v>2331117.6128731002</v>
      </c>
      <c r="H330">
        <v>1.89794578715233</v>
      </c>
      <c r="I330">
        <v>283371.38234048599</v>
      </c>
      <c r="J330">
        <v>0</v>
      </c>
    </row>
    <row r="331" spans="1:10" x14ac:dyDescent="0.2">
      <c r="A331" s="1">
        <v>42430</v>
      </c>
      <c r="B331">
        <v>43988.09</v>
      </c>
      <c r="C331">
        <v>3563105.75</v>
      </c>
      <c r="D331">
        <v>3607093.84</v>
      </c>
      <c r="E331">
        <v>3607089.12100633</v>
      </c>
      <c r="F331">
        <v>20</v>
      </c>
      <c r="G331">
        <v>2457430.4807903999</v>
      </c>
      <c r="H331">
        <v>1.5888976484938</v>
      </c>
      <c r="I331">
        <v>297516.391258533</v>
      </c>
      <c r="J331">
        <v>0</v>
      </c>
    </row>
    <row r="332" spans="1:10" x14ac:dyDescent="0.2">
      <c r="A332" s="1">
        <v>42461</v>
      </c>
      <c r="B332">
        <v>109264.78</v>
      </c>
      <c r="C332">
        <v>3820190.4</v>
      </c>
      <c r="D332">
        <v>3929455.18</v>
      </c>
      <c r="E332">
        <v>3929535.86555936</v>
      </c>
      <c r="F332">
        <v>20</v>
      </c>
      <c r="G332">
        <v>2286574.25034753</v>
      </c>
      <c r="H332">
        <v>1.8430669411627401</v>
      </c>
      <c r="I332">
        <v>284773.54377016798</v>
      </c>
      <c r="J332">
        <v>0</v>
      </c>
    </row>
    <row r="333" spans="1:10" x14ac:dyDescent="0.2">
      <c r="A333" s="1"/>
      <c r="D333"/>
      <c r="G333"/>
    </row>
    <row r="334" spans="1:10" x14ac:dyDescent="0.2">
      <c r="D334" s="27">
        <f>SUM(D185:D333)</f>
        <v>2604789120.2999988</v>
      </c>
      <c r="F334" s="22"/>
      <c r="G334" s="60">
        <f>SUM(G185:G333)</f>
        <v>500833836.47115487</v>
      </c>
    </row>
    <row r="335" spans="1:10" x14ac:dyDescent="0.2">
      <c r="D335" s="27">
        <f>+Z186+Z187+Z188+Z189+Z190+Z191+Z192+Z193+Z194+Z195+Z196+Z197+Z198</f>
        <v>2604789120.3000002</v>
      </c>
      <c r="G335" s="60">
        <f>+Z203+Z204+Z205+Z206+Z207+Z208+Z209+Z210+Z211+Z212+Z213+Z214+Z215</f>
        <v>500833836.47115499</v>
      </c>
    </row>
    <row r="336" spans="1:10" ht="15.75" x14ac:dyDescent="0.25">
      <c r="A336" s="28" t="s">
        <v>2</v>
      </c>
    </row>
    <row r="337" spans="1:26" x14ac:dyDescent="0.2">
      <c r="M337" s="10" t="s">
        <v>49</v>
      </c>
    </row>
    <row r="338" spans="1:26" x14ac:dyDescent="0.2">
      <c r="A338" s="13" t="s">
        <v>38</v>
      </c>
      <c r="B338" s="13" t="s">
        <v>39</v>
      </c>
      <c r="C338" s="13" t="s">
        <v>40</v>
      </c>
      <c r="D338" s="65" t="s">
        <v>5</v>
      </c>
      <c r="E338" s="13" t="s">
        <v>41</v>
      </c>
      <c r="F338" s="13" t="s">
        <v>42</v>
      </c>
      <c r="G338" s="61" t="s">
        <v>43</v>
      </c>
      <c r="H338" s="13" t="s">
        <v>44</v>
      </c>
      <c r="I338" s="13" t="s">
        <v>45</v>
      </c>
      <c r="J338" s="13" t="s">
        <v>46</v>
      </c>
    </row>
    <row r="339" spans="1:26" x14ac:dyDescent="0.2">
      <c r="A339" s="1">
        <v>37987</v>
      </c>
      <c r="B339">
        <v>2394.5300000000002</v>
      </c>
      <c r="C339">
        <v>1295243.95</v>
      </c>
      <c r="D339" s="27">
        <v>1297638.48</v>
      </c>
      <c r="E339">
        <v>1297298.39611493</v>
      </c>
      <c r="F339">
        <v>50</v>
      </c>
      <c r="G339" s="60">
        <v>202396.636995676</v>
      </c>
      <c r="H339">
        <v>6.4126850112469</v>
      </c>
      <c r="I339">
        <v>607.48427401599997</v>
      </c>
      <c r="J339">
        <v>0</v>
      </c>
      <c r="N339" s="9" t="s">
        <v>21</v>
      </c>
      <c r="O339" s="9" t="s">
        <v>22</v>
      </c>
      <c r="P339" s="9" t="s">
        <v>23</v>
      </c>
      <c r="Q339" s="9" t="s">
        <v>24</v>
      </c>
      <c r="R339" s="9" t="s">
        <v>25</v>
      </c>
      <c r="S339" s="9" t="s">
        <v>26</v>
      </c>
      <c r="T339" s="9" t="s">
        <v>27</v>
      </c>
      <c r="U339" s="9" t="s">
        <v>28</v>
      </c>
      <c r="V339" s="9" t="s">
        <v>29</v>
      </c>
      <c r="W339" s="9" t="s">
        <v>30</v>
      </c>
      <c r="X339" s="9" t="s">
        <v>31</v>
      </c>
      <c r="Y339" s="9" t="s">
        <v>32</v>
      </c>
    </row>
    <row r="340" spans="1:26" x14ac:dyDescent="0.2">
      <c r="A340" s="1">
        <v>38018</v>
      </c>
      <c r="B340">
        <v>3894.2</v>
      </c>
      <c r="C340">
        <v>1108562.83</v>
      </c>
      <c r="D340" s="27">
        <v>1112457.03</v>
      </c>
      <c r="E340">
        <v>1113346.5206490599</v>
      </c>
      <c r="F340">
        <v>50</v>
      </c>
      <c r="G340" s="60">
        <v>207869.61792387001</v>
      </c>
      <c r="H340">
        <v>5.35886647309185</v>
      </c>
      <c r="I340">
        <v>599.00561757699995</v>
      </c>
      <c r="J340">
        <v>0</v>
      </c>
      <c r="M340">
        <v>2004</v>
      </c>
      <c r="N340">
        <v>1297638.48</v>
      </c>
      <c r="O340">
        <v>1112457.03</v>
      </c>
      <c r="P340">
        <v>1124707.47</v>
      </c>
      <c r="Q340">
        <v>1123631.6100000001</v>
      </c>
      <c r="R340">
        <v>1254603.46</v>
      </c>
      <c r="S340">
        <v>1210573.1100000001</v>
      </c>
      <c r="T340">
        <v>1309700.83</v>
      </c>
      <c r="U340">
        <v>1325793.3600000001</v>
      </c>
      <c r="V340">
        <v>1130468.6499999999</v>
      </c>
      <c r="W340">
        <v>1421334.91</v>
      </c>
      <c r="X340">
        <v>1388108.66</v>
      </c>
      <c r="Y340">
        <v>1139523.23</v>
      </c>
      <c r="Z340" s="27">
        <f t="shared" ref="Z340:Z350" si="4">SUM(N340:Y340)</f>
        <v>14838540.800000001</v>
      </c>
    </row>
    <row r="341" spans="1:26" x14ac:dyDescent="0.2">
      <c r="A341" s="1">
        <v>38047</v>
      </c>
      <c r="B341">
        <v>-1364.14</v>
      </c>
      <c r="C341">
        <v>1126071.6100000001</v>
      </c>
      <c r="D341" s="27">
        <v>1124707.47</v>
      </c>
      <c r="E341">
        <v>1124611.8895984299</v>
      </c>
      <c r="F341">
        <v>50</v>
      </c>
      <c r="G341" s="60">
        <v>117553.055439106</v>
      </c>
      <c r="H341">
        <v>9.57068063821397</v>
      </c>
      <c r="I341">
        <v>450.86205550800003</v>
      </c>
      <c r="J341">
        <v>0</v>
      </c>
      <c r="M341">
        <v>2005</v>
      </c>
      <c r="N341">
        <v>987927.33</v>
      </c>
      <c r="O341">
        <v>911752.17</v>
      </c>
      <c r="P341">
        <v>1141508.8</v>
      </c>
      <c r="Q341">
        <v>1070490.58</v>
      </c>
      <c r="R341">
        <v>994797.17</v>
      </c>
      <c r="S341">
        <v>979611.51</v>
      </c>
      <c r="T341">
        <v>1057589.3600000001</v>
      </c>
      <c r="U341">
        <v>1111822.3899999999</v>
      </c>
      <c r="V341">
        <v>367970.38</v>
      </c>
      <c r="W341">
        <v>341114.27</v>
      </c>
      <c r="X341">
        <v>536586.6</v>
      </c>
      <c r="Y341">
        <v>963070.66</v>
      </c>
      <c r="Z341" s="27">
        <f t="shared" si="4"/>
        <v>10464241.219999999</v>
      </c>
    </row>
    <row r="342" spans="1:26" x14ac:dyDescent="0.2">
      <c r="A342" s="1">
        <v>38078</v>
      </c>
      <c r="B342">
        <v>89308.97</v>
      </c>
      <c r="C342">
        <v>1034322.64</v>
      </c>
      <c r="D342" s="27">
        <v>1123631.6100000001</v>
      </c>
      <c r="E342">
        <v>1124081.0682401101</v>
      </c>
      <c r="F342">
        <v>50</v>
      </c>
      <c r="G342" s="60">
        <v>187504.629687554</v>
      </c>
      <c r="H342">
        <v>5.9960214917486399</v>
      </c>
      <c r="I342">
        <v>200.72116883499999</v>
      </c>
      <c r="J342">
        <v>0</v>
      </c>
      <c r="M342">
        <v>2006</v>
      </c>
      <c r="N342">
        <v>905461.43</v>
      </c>
      <c r="O342">
        <v>726668.16</v>
      </c>
      <c r="P342">
        <v>843111.23</v>
      </c>
      <c r="Q342">
        <v>891182.97</v>
      </c>
      <c r="R342">
        <v>1056011.52</v>
      </c>
      <c r="S342">
        <v>1371316.34</v>
      </c>
      <c r="T342">
        <v>1674534.82</v>
      </c>
      <c r="U342">
        <v>1561055.42</v>
      </c>
      <c r="V342">
        <v>1359323.88</v>
      </c>
      <c r="W342">
        <v>1286966.21</v>
      </c>
      <c r="X342">
        <v>1218890.06</v>
      </c>
      <c r="Y342">
        <v>1171698.8600000001</v>
      </c>
      <c r="Z342" s="27">
        <f t="shared" si="4"/>
        <v>14066220.9</v>
      </c>
    </row>
    <row r="343" spans="1:26" x14ac:dyDescent="0.2">
      <c r="A343" s="1">
        <v>38108</v>
      </c>
      <c r="B343">
        <v>7596.17</v>
      </c>
      <c r="C343">
        <v>1247007.29</v>
      </c>
      <c r="D343" s="27">
        <v>1254603.46</v>
      </c>
      <c r="E343">
        <v>1254603.4495715301</v>
      </c>
      <c r="F343">
        <v>50</v>
      </c>
      <c r="G343" s="60">
        <v>196468.560773203</v>
      </c>
      <c r="H343">
        <v>6.3868998419537499</v>
      </c>
      <c r="I343">
        <v>221.57017971900001</v>
      </c>
      <c r="J343">
        <v>0</v>
      </c>
      <c r="M343">
        <v>2007</v>
      </c>
      <c r="N343">
        <v>1143074.33</v>
      </c>
      <c r="O343">
        <v>1197717.31</v>
      </c>
      <c r="P343">
        <v>1430511.74</v>
      </c>
      <c r="Q343">
        <v>1219678.43</v>
      </c>
      <c r="R343">
        <v>1383533.4</v>
      </c>
      <c r="S343">
        <v>1414467.14</v>
      </c>
      <c r="T343">
        <v>1498284.04</v>
      </c>
      <c r="U343">
        <v>1234923.1100000001</v>
      </c>
      <c r="V343">
        <v>1661120.16</v>
      </c>
      <c r="W343">
        <v>2031002.01</v>
      </c>
      <c r="X343">
        <v>2411930.35</v>
      </c>
      <c r="Y343">
        <v>2354820.6800000002</v>
      </c>
      <c r="Z343" s="27">
        <f t="shared" si="4"/>
        <v>18981062.699999999</v>
      </c>
    </row>
    <row r="344" spans="1:26" x14ac:dyDescent="0.2">
      <c r="A344" s="1">
        <v>38139</v>
      </c>
      <c r="B344">
        <v>5734.81</v>
      </c>
      <c r="C344">
        <v>1204838.3</v>
      </c>
      <c r="D344" s="27">
        <v>1210573.1100000001</v>
      </c>
      <c r="E344">
        <v>1198508.82964906</v>
      </c>
      <c r="F344">
        <v>50</v>
      </c>
      <c r="G344" s="60">
        <v>199993.91430075801</v>
      </c>
      <c r="H344">
        <v>5.9933712579757499</v>
      </c>
      <c r="I344">
        <v>128.94809116100001</v>
      </c>
      <c r="J344">
        <v>0</v>
      </c>
      <c r="M344">
        <v>2008</v>
      </c>
      <c r="N344">
        <v>2430454.83</v>
      </c>
      <c r="O344">
        <v>1938790.52</v>
      </c>
      <c r="P344">
        <v>2328769.7200000002</v>
      </c>
      <c r="Q344">
        <v>2808734.32</v>
      </c>
      <c r="R344">
        <v>3326555.61</v>
      </c>
      <c r="S344">
        <v>3522688.97</v>
      </c>
      <c r="T344">
        <v>6529060.5300000003</v>
      </c>
      <c r="U344">
        <v>4405816.8</v>
      </c>
      <c r="V344">
        <v>795154.97</v>
      </c>
      <c r="W344">
        <v>1702173.01</v>
      </c>
      <c r="X344">
        <v>1773050.64</v>
      </c>
      <c r="Y344">
        <v>624699.32999999996</v>
      </c>
      <c r="Z344" s="27">
        <f t="shared" si="4"/>
        <v>32185949.25</v>
      </c>
    </row>
    <row r="345" spans="1:26" x14ac:dyDescent="0.2">
      <c r="A345" s="1">
        <v>38169</v>
      </c>
      <c r="B345">
        <v>3512.42</v>
      </c>
      <c r="C345">
        <v>1306188.4099999999</v>
      </c>
      <c r="D345" s="27">
        <v>1309700.83</v>
      </c>
      <c r="E345">
        <v>1309599.46048348</v>
      </c>
      <c r="F345">
        <v>50</v>
      </c>
      <c r="G345" s="60">
        <v>163648.10220884599</v>
      </c>
      <c r="H345">
        <v>8.0048388886218298</v>
      </c>
      <c r="I345">
        <v>377.23212704700001</v>
      </c>
      <c r="J345">
        <v>0</v>
      </c>
      <c r="M345">
        <v>2009</v>
      </c>
      <c r="N345">
        <v>853528.4</v>
      </c>
      <c r="O345">
        <v>840169.76</v>
      </c>
      <c r="P345">
        <v>864216.37</v>
      </c>
      <c r="Q345">
        <v>849325.84</v>
      </c>
      <c r="R345">
        <v>1064037.4099999999</v>
      </c>
      <c r="S345">
        <v>1167907.21</v>
      </c>
      <c r="T345">
        <v>1093763.8600000001</v>
      </c>
      <c r="U345">
        <v>1530177.48</v>
      </c>
      <c r="V345">
        <v>1433915.39</v>
      </c>
      <c r="W345">
        <v>1744650.41</v>
      </c>
      <c r="X345">
        <v>1720331.25</v>
      </c>
      <c r="Y345">
        <v>1727998.35</v>
      </c>
      <c r="Z345" s="27">
        <f t="shared" si="4"/>
        <v>14890021.73</v>
      </c>
    </row>
    <row r="346" spans="1:26" x14ac:dyDescent="0.2">
      <c r="A346" s="1">
        <v>38200</v>
      </c>
      <c r="B346">
        <v>3555.15</v>
      </c>
      <c r="C346">
        <v>1322238.21</v>
      </c>
      <c r="D346" s="27">
        <v>1325793.3600000001</v>
      </c>
      <c r="E346">
        <v>1330300.1112029401</v>
      </c>
      <c r="F346">
        <v>50</v>
      </c>
      <c r="G346" s="60">
        <v>192419.05906979099</v>
      </c>
      <c r="H346">
        <v>6.9315528034888896</v>
      </c>
      <c r="I346">
        <v>3462.757136966</v>
      </c>
      <c r="J346">
        <v>0</v>
      </c>
      <c r="M346">
        <v>2010</v>
      </c>
      <c r="N346">
        <v>1750371.96</v>
      </c>
      <c r="O346">
        <v>1794224.1</v>
      </c>
      <c r="P346">
        <v>1153023.25</v>
      </c>
      <c r="Q346">
        <v>1256191.3999999999</v>
      </c>
      <c r="R346">
        <v>1838805.1</v>
      </c>
      <c r="S346">
        <v>1421813.15</v>
      </c>
      <c r="T346">
        <v>1898558.3</v>
      </c>
      <c r="U346">
        <v>2061781.23</v>
      </c>
      <c r="V346">
        <v>2167237.31</v>
      </c>
      <c r="W346">
        <v>2823279.95</v>
      </c>
      <c r="X346">
        <v>1994963.82</v>
      </c>
      <c r="Y346">
        <v>2383123.06</v>
      </c>
      <c r="Z346" s="27">
        <f t="shared" si="4"/>
        <v>22543372.630000003</v>
      </c>
    </row>
    <row r="347" spans="1:26" x14ac:dyDescent="0.2">
      <c r="A347" s="1">
        <v>38231</v>
      </c>
      <c r="B347">
        <v>2968.99</v>
      </c>
      <c r="C347">
        <v>1127499.6599999999</v>
      </c>
      <c r="D347" s="27">
        <v>1130468.6499999999</v>
      </c>
      <c r="E347">
        <v>1130471.7363190299</v>
      </c>
      <c r="F347">
        <v>50</v>
      </c>
      <c r="G347" s="60">
        <v>169816.85131197999</v>
      </c>
      <c r="H347">
        <v>6.6605395557679996</v>
      </c>
      <c r="I347">
        <v>600.11908038499996</v>
      </c>
      <c r="J347">
        <v>0</v>
      </c>
      <c r="M347">
        <v>2011</v>
      </c>
      <c r="N347">
        <v>2439093.5299999998</v>
      </c>
      <c r="O347">
        <v>2254354.61</v>
      </c>
      <c r="P347">
        <v>2503500.69</v>
      </c>
      <c r="Q347">
        <v>2831878.53</v>
      </c>
      <c r="R347">
        <v>2822311.98</v>
      </c>
      <c r="S347">
        <v>3024768.08</v>
      </c>
      <c r="T347">
        <v>3089396.21</v>
      </c>
      <c r="U347">
        <v>3203605.72</v>
      </c>
      <c r="V347">
        <v>2623018.41</v>
      </c>
      <c r="W347">
        <v>2636725.04</v>
      </c>
      <c r="X347">
        <v>2599962.52</v>
      </c>
      <c r="Y347">
        <v>2451587.66</v>
      </c>
      <c r="Z347" s="27">
        <f t="shared" si="4"/>
        <v>32480202.979999997</v>
      </c>
    </row>
    <row r="348" spans="1:26" x14ac:dyDescent="0.2">
      <c r="A348" s="1">
        <v>38261</v>
      </c>
      <c r="B348">
        <v>4268.4399999999996</v>
      </c>
      <c r="C348">
        <v>1417066.47</v>
      </c>
      <c r="D348" s="27">
        <v>1421334.91</v>
      </c>
      <c r="E348">
        <v>1421283.87030016</v>
      </c>
      <c r="F348">
        <v>50</v>
      </c>
      <c r="G348" s="60">
        <v>185917.285276785</v>
      </c>
      <c r="H348">
        <v>7.6476442630323103</v>
      </c>
      <c r="I348">
        <v>545.38984537900001</v>
      </c>
      <c r="J348">
        <v>0</v>
      </c>
      <c r="M348">
        <v>2012</v>
      </c>
      <c r="N348">
        <v>2491444.2200000002</v>
      </c>
      <c r="O348">
        <v>2159844.5499999998</v>
      </c>
      <c r="P348">
        <v>2300044.59</v>
      </c>
      <c r="Q348">
        <v>2338008.48</v>
      </c>
      <c r="R348">
        <v>1975992.07</v>
      </c>
      <c r="S348">
        <v>1737691.29</v>
      </c>
      <c r="T348">
        <v>1707399.34</v>
      </c>
      <c r="U348">
        <v>1735852.35</v>
      </c>
      <c r="V348">
        <v>1618675.96</v>
      </c>
      <c r="W348">
        <v>1928800.16</v>
      </c>
      <c r="X348">
        <v>2285061.46</v>
      </c>
      <c r="Y348">
        <v>2528149.52</v>
      </c>
      <c r="Z348" s="27">
        <f t="shared" si="4"/>
        <v>24806963.989999998</v>
      </c>
    </row>
    <row r="349" spans="1:26" x14ac:dyDescent="0.2">
      <c r="A349" s="1">
        <v>38292</v>
      </c>
      <c r="B349">
        <v>3219.79</v>
      </c>
      <c r="C349">
        <v>1384888.87</v>
      </c>
      <c r="D349" s="27">
        <v>1388108.66</v>
      </c>
      <c r="E349">
        <v>1387985.22907388</v>
      </c>
      <c r="F349">
        <v>50</v>
      </c>
      <c r="G349" s="60">
        <v>205341.987704698</v>
      </c>
      <c r="H349">
        <v>6.7617948964543304</v>
      </c>
      <c r="I349">
        <v>495.175415536</v>
      </c>
      <c r="J349">
        <v>0</v>
      </c>
      <c r="M349">
        <v>2013</v>
      </c>
      <c r="N349">
        <v>2361874.0499999998</v>
      </c>
      <c r="O349">
        <v>2305920.29</v>
      </c>
      <c r="P349">
        <v>2237539.79</v>
      </c>
      <c r="Q349">
        <v>2174134.89</v>
      </c>
      <c r="R349">
        <v>2372845.19</v>
      </c>
      <c r="S349">
        <v>2052952.73</v>
      </c>
      <c r="T349">
        <v>2159310.84</v>
      </c>
      <c r="U349">
        <v>2241154.15</v>
      </c>
      <c r="V349">
        <v>2514337.0699999998</v>
      </c>
      <c r="W349">
        <v>2528625.19</v>
      </c>
      <c r="X349">
        <v>2531270.11</v>
      </c>
      <c r="Y349">
        <v>2372345.88</v>
      </c>
      <c r="Z349" s="27">
        <f t="shared" si="4"/>
        <v>27852310.18</v>
      </c>
    </row>
    <row r="350" spans="1:26" x14ac:dyDescent="0.2">
      <c r="A350" s="1">
        <v>38322</v>
      </c>
      <c r="B350">
        <v>3873.92</v>
      </c>
      <c r="C350">
        <v>1135649.31</v>
      </c>
      <c r="D350" s="27">
        <v>1139523.23</v>
      </c>
      <c r="E350">
        <v>1139523.6052123299</v>
      </c>
      <c r="F350">
        <v>50</v>
      </c>
      <c r="G350" s="60">
        <v>157007.067945307</v>
      </c>
      <c r="H350">
        <v>7.2604028532289799</v>
      </c>
      <c r="I350">
        <v>410.95887488599999</v>
      </c>
      <c r="J350">
        <v>0</v>
      </c>
      <c r="M350">
        <v>2014</v>
      </c>
      <c r="N350">
        <v>2346021.31</v>
      </c>
      <c r="O350">
        <v>2637828.52</v>
      </c>
      <c r="P350">
        <v>2224864.38</v>
      </c>
      <c r="Q350">
        <v>2270999.89</v>
      </c>
      <c r="R350">
        <v>2170050.96</v>
      </c>
      <c r="S350">
        <v>2027712.59</v>
      </c>
      <c r="T350">
        <v>1750114.78</v>
      </c>
      <c r="U350">
        <v>1838073.28</v>
      </c>
      <c r="V350">
        <v>1971525.96</v>
      </c>
      <c r="W350">
        <v>1830782.87</v>
      </c>
      <c r="X350">
        <v>1522325.51</v>
      </c>
      <c r="Y350">
        <v>1148193.1000000001</v>
      </c>
      <c r="Z350" s="27">
        <f t="shared" si="4"/>
        <v>23738493.150000002</v>
      </c>
    </row>
    <row r="351" spans="1:26" x14ac:dyDescent="0.2">
      <c r="A351" s="1">
        <v>38353</v>
      </c>
      <c r="B351">
        <v>3846.77</v>
      </c>
      <c r="C351">
        <v>984080.56</v>
      </c>
      <c r="D351">
        <v>987927.33</v>
      </c>
      <c r="E351">
        <v>987917.356789866</v>
      </c>
      <c r="F351">
        <v>50</v>
      </c>
      <c r="G351">
        <v>75863.331130588995</v>
      </c>
      <c r="H351">
        <v>13.0311242840259</v>
      </c>
      <c r="I351">
        <v>667.13977305399999</v>
      </c>
      <c r="J351">
        <v>0</v>
      </c>
      <c r="M351">
        <v>2015</v>
      </c>
      <c r="N351">
        <v>770494.94</v>
      </c>
      <c r="O351">
        <v>754519.38</v>
      </c>
      <c r="P351">
        <v>741698.91</v>
      </c>
      <c r="Q351">
        <v>760168.42</v>
      </c>
      <c r="R351">
        <v>788263.2</v>
      </c>
      <c r="S351">
        <v>691008.78</v>
      </c>
      <c r="T351">
        <v>653222.42000000004</v>
      </c>
      <c r="U351">
        <v>499773.46</v>
      </c>
      <c r="V351">
        <v>564592.24</v>
      </c>
      <c r="W351">
        <v>586713.39</v>
      </c>
      <c r="X351">
        <v>595345.43000000005</v>
      </c>
      <c r="Y351">
        <v>536980.44999999995</v>
      </c>
      <c r="Z351" s="27">
        <f>SUM(N351:Y351)</f>
        <v>7942781.0199999996</v>
      </c>
    </row>
    <row r="352" spans="1:26" x14ac:dyDescent="0.2">
      <c r="A352" s="1">
        <v>38384</v>
      </c>
      <c r="B352">
        <v>3408.5</v>
      </c>
      <c r="C352">
        <v>908343.67</v>
      </c>
      <c r="D352">
        <v>911752.17</v>
      </c>
      <c r="E352">
        <v>903140.33444760204</v>
      </c>
      <c r="F352">
        <v>50</v>
      </c>
      <c r="G352">
        <v>104452.28007650501</v>
      </c>
      <c r="H352">
        <v>8.6505911989314299</v>
      </c>
      <c r="I352">
        <v>433.64029053299998</v>
      </c>
      <c r="J352">
        <v>0</v>
      </c>
      <c r="M352">
        <v>2016</v>
      </c>
      <c r="N352">
        <v>421440.51</v>
      </c>
      <c r="O352">
        <v>408551.23</v>
      </c>
      <c r="P352">
        <v>586034.31000000006</v>
      </c>
      <c r="Q352">
        <v>529896</v>
      </c>
      <c r="Z352" s="27">
        <f>SUM(N352:Y352)</f>
        <v>1945922.05</v>
      </c>
    </row>
    <row r="353" spans="1:26" x14ac:dyDescent="0.2">
      <c r="A353" s="1">
        <v>38412</v>
      </c>
      <c r="B353">
        <v>6828.65</v>
      </c>
      <c r="C353">
        <v>1134680.1499999999</v>
      </c>
      <c r="D353">
        <v>1141508.8</v>
      </c>
      <c r="E353">
        <v>1141510.9855140001</v>
      </c>
      <c r="F353">
        <v>50</v>
      </c>
      <c r="G353">
        <v>97086.912026969003</v>
      </c>
      <c r="H353">
        <v>11.7619632925835</v>
      </c>
      <c r="I353">
        <v>421.70993749199999</v>
      </c>
      <c r="J353">
        <v>0</v>
      </c>
    </row>
    <row r="354" spans="1:26" x14ac:dyDescent="0.2">
      <c r="A354" s="1">
        <v>38443</v>
      </c>
      <c r="B354">
        <v>3784.04</v>
      </c>
      <c r="C354">
        <v>1066706.54</v>
      </c>
      <c r="D354">
        <v>1070490.58</v>
      </c>
      <c r="E354">
        <v>1070490.7955952999</v>
      </c>
      <c r="F354">
        <v>50</v>
      </c>
      <c r="G354">
        <v>99100.186844940996</v>
      </c>
      <c r="H354">
        <v>10.8070143273744</v>
      </c>
      <c r="I354">
        <v>486.34348345699999</v>
      </c>
      <c r="J354">
        <v>0</v>
      </c>
      <c r="M354" s="10" t="s">
        <v>50</v>
      </c>
    </row>
    <row r="355" spans="1:26" x14ac:dyDescent="0.2">
      <c r="A355" s="1">
        <v>38473</v>
      </c>
      <c r="B355">
        <v>3381.61</v>
      </c>
      <c r="C355">
        <v>991415.56</v>
      </c>
      <c r="D355">
        <v>994797.17</v>
      </c>
      <c r="E355">
        <v>994794.38144844305</v>
      </c>
      <c r="F355">
        <v>50</v>
      </c>
      <c r="G355">
        <v>101803.177701041</v>
      </c>
      <c r="H355">
        <v>9.7815125859643093</v>
      </c>
      <c r="I355">
        <v>994.68252545099995</v>
      </c>
      <c r="J355">
        <v>0</v>
      </c>
    </row>
    <row r="356" spans="1:26" x14ac:dyDescent="0.2">
      <c r="A356" s="1">
        <v>38504</v>
      </c>
      <c r="B356">
        <v>2995.03</v>
      </c>
      <c r="C356">
        <v>976616.48</v>
      </c>
      <c r="D356">
        <v>979611.51</v>
      </c>
      <c r="E356">
        <v>979611.37512908201</v>
      </c>
      <c r="F356">
        <v>50</v>
      </c>
      <c r="G356">
        <v>111646.93922349899</v>
      </c>
      <c r="H356">
        <v>8.7828734189598201</v>
      </c>
      <c r="I356">
        <v>969.55968521</v>
      </c>
      <c r="J356">
        <v>0</v>
      </c>
      <c r="N356" s="9" t="s">
        <v>21</v>
      </c>
      <c r="O356" s="9" t="s">
        <v>22</v>
      </c>
      <c r="P356" s="9" t="s">
        <v>23</v>
      </c>
      <c r="Q356" s="9" t="s">
        <v>24</v>
      </c>
      <c r="R356" s="9" t="s">
        <v>25</v>
      </c>
      <c r="S356" s="9" t="s">
        <v>26</v>
      </c>
      <c r="T356" s="9" t="s">
        <v>27</v>
      </c>
      <c r="U356" s="9" t="s">
        <v>28</v>
      </c>
      <c r="V356" s="9" t="s">
        <v>29</v>
      </c>
      <c r="W356" s="9" t="s">
        <v>30</v>
      </c>
      <c r="X356" s="9" t="s">
        <v>31</v>
      </c>
      <c r="Y356" s="9" t="s">
        <v>32</v>
      </c>
    </row>
    <row r="357" spans="1:26" x14ac:dyDescent="0.2">
      <c r="A357" s="1">
        <v>38534</v>
      </c>
      <c r="B357">
        <v>3964.86</v>
      </c>
      <c r="C357">
        <v>1053624.5</v>
      </c>
      <c r="D357">
        <v>1057589.3600000001</v>
      </c>
      <c r="E357">
        <v>1057611.4483173401</v>
      </c>
      <c r="F357">
        <v>50</v>
      </c>
      <c r="G357">
        <v>97575.238948245998</v>
      </c>
      <c r="H357">
        <v>10.8403093240956</v>
      </c>
      <c r="I357">
        <v>134.324254188</v>
      </c>
      <c r="J357">
        <v>0</v>
      </c>
      <c r="M357">
        <v>2004</v>
      </c>
      <c r="N357">
        <v>202396.636995676</v>
      </c>
      <c r="O357">
        <v>207869.61792387001</v>
      </c>
      <c r="P357">
        <v>117553.055439106</v>
      </c>
      <c r="Q357">
        <v>187504.629687554</v>
      </c>
      <c r="R357">
        <v>196468.560773203</v>
      </c>
      <c r="S357">
        <v>199993.91430075801</v>
      </c>
      <c r="T357">
        <v>163648.10220884599</v>
      </c>
      <c r="U357">
        <v>192419.05906979099</v>
      </c>
      <c r="V357">
        <v>169816.85131197999</v>
      </c>
      <c r="W357">
        <v>185917.285276785</v>
      </c>
      <c r="X357">
        <v>205341.987704698</v>
      </c>
      <c r="Y357">
        <v>157007.067945307</v>
      </c>
      <c r="Z357" s="27">
        <f t="shared" ref="Z357:Z367" si="5">SUM(N357:Y357)</f>
        <v>2185936.7686375738</v>
      </c>
    </row>
    <row r="358" spans="1:26" x14ac:dyDescent="0.2">
      <c r="A358" s="1">
        <v>38565</v>
      </c>
      <c r="B358">
        <v>4042.81</v>
      </c>
      <c r="C358">
        <v>1107779.58</v>
      </c>
      <c r="D358">
        <v>1111822.3899999999</v>
      </c>
      <c r="E358">
        <v>1111804.2588180299</v>
      </c>
      <c r="F358">
        <v>50</v>
      </c>
      <c r="G358">
        <v>88851.285818939999</v>
      </c>
      <c r="H358">
        <v>12.5173991219788</v>
      </c>
      <c r="I358">
        <v>382.74827866499999</v>
      </c>
      <c r="J358">
        <v>0</v>
      </c>
      <c r="M358">
        <v>2005</v>
      </c>
      <c r="N358">
        <v>75863.331130588995</v>
      </c>
      <c r="O358">
        <v>104452.28007650501</v>
      </c>
      <c r="P358">
        <v>97086.912026969003</v>
      </c>
      <c r="Q358">
        <v>99100.186844940996</v>
      </c>
      <c r="R358">
        <v>101803.177701041</v>
      </c>
      <c r="S358">
        <v>111646.93922349899</v>
      </c>
      <c r="T358">
        <v>97575.238948245998</v>
      </c>
      <c r="U358">
        <v>88851.285818939999</v>
      </c>
      <c r="V358">
        <v>17989.347598212</v>
      </c>
      <c r="W358">
        <v>48287.432499511</v>
      </c>
      <c r="X358">
        <v>133157.61802436001</v>
      </c>
      <c r="Y358">
        <v>124074.641150272</v>
      </c>
      <c r="Z358" s="27">
        <f t="shared" si="5"/>
        <v>1099888.3910430851</v>
      </c>
    </row>
    <row r="359" spans="1:26" x14ac:dyDescent="0.2">
      <c r="A359" s="1">
        <v>38596</v>
      </c>
      <c r="B359">
        <v>3167.57</v>
      </c>
      <c r="C359">
        <v>364802.81</v>
      </c>
      <c r="D359">
        <v>367970.38</v>
      </c>
      <c r="E359">
        <v>358495.67431659403</v>
      </c>
      <c r="F359">
        <v>50</v>
      </c>
      <c r="G359">
        <v>17989.347598212</v>
      </c>
      <c r="H359">
        <v>19.929418672396402</v>
      </c>
      <c r="I359">
        <v>21.565611443000002</v>
      </c>
      <c r="J359">
        <v>0</v>
      </c>
      <c r="M359">
        <v>2006</v>
      </c>
      <c r="N359">
        <v>93695.286434990994</v>
      </c>
      <c r="O359">
        <v>78823.152015365005</v>
      </c>
      <c r="P359">
        <v>58866.626459587002</v>
      </c>
      <c r="Q359">
        <v>59288.843747694998</v>
      </c>
      <c r="R359">
        <v>75631.316814859005</v>
      </c>
      <c r="S359">
        <v>217078.02307064901</v>
      </c>
      <c r="T359">
        <v>144437.990829683</v>
      </c>
      <c r="U359">
        <v>143698.76696647701</v>
      </c>
      <c r="V359">
        <v>127503.22203607101</v>
      </c>
      <c r="W359">
        <v>132689.848022174</v>
      </c>
      <c r="X359">
        <v>143456.290284446</v>
      </c>
      <c r="Y359">
        <v>121099.30986585699</v>
      </c>
      <c r="Z359" s="27">
        <f t="shared" si="5"/>
        <v>1396268.6765478542</v>
      </c>
    </row>
    <row r="360" spans="1:26" x14ac:dyDescent="0.2">
      <c r="A360" s="1">
        <v>38626</v>
      </c>
      <c r="B360">
        <v>3548.03</v>
      </c>
      <c r="C360">
        <v>337566.24</v>
      </c>
      <c r="D360">
        <v>341114.27</v>
      </c>
      <c r="E360">
        <v>362456.30138388003</v>
      </c>
      <c r="F360">
        <v>50</v>
      </c>
      <c r="G360">
        <v>48287.432499511</v>
      </c>
      <c r="H360">
        <v>7.5070547902370999</v>
      </c>
      <c r="I360">
        <v>40.100069824999999</v>
      </c>
      <c r="J360">
        <v>0</v>
      </c>
      <c r="M360">
        <v>2007</v>
      </c>
      <c r="N360">
        <v>139813.36079492301</v>
      </c>
      <c r="O360">
        <v>170369.65423182899</v>
      </c>
      <c r="P360">
        <v>176440.84436749801</v>
      </c>
      <c r="Q360">
        <v>133147.786806285</v>
      </c>
      <c r="R360">
        <v>104293.78608622</v>
      </c>
      <c r="S360">
        <v>92260.233787466001</v>
      </c>
      <c r="T360">
        <v>93637.140576147998</v>
      </c>
      <c r="U360">
        <v>129545.273739713</v>
      </c>
      <c r="V360">
        <v>82692.913353579002</v>
      </c>
      <c r="W360">
        <v>84879.310575566997</v>
      </c>
      <c r="X360">
        <v>92895.977199407993</v>
      </c>
      <c r="Y360">
        <v>116387.480061001</v>
      </c>
      <c r="Z360" s="27">
        <f t="shared" si="5"/>
        <v>1416363.7615796367</v>
      </c>
    </row>
    <row r="361" spans="1:26" x14ac:dyDescent="0.2">
      <c r="A361" s="1">
        <v>38657</v>
      </c>
      <c r="B361">
        <v>4394.83</v>
      </c>
      <c r="C361">
        <v>532191.77</v>
      </c>
      <c r="D361">
        <v>536586.6</v>
      </c>
      <c r="E361">
        <v>533785.21749913902</v>
      </c>
      <c r="F361">
        <v>50</v>
      </c>
      <c r="G361">
        <v>133157.61802436001</v>
      </c>
      <c r="H361">
        <v>4.0092254630658601</v>
      </c>
      <c r="I361">
        <v>73.695285322999993</v>
      </c>
      <c r="J361">
        <v>0</v>
      </c>
      <c r="M361">
        <v>2008</v>
      </c>
      <c r="N361">
        <v>118462.27632332301</v>
      </c>
      <c r="O361">
        <v>152631.047643987</v>
      </c>
      <c r="P361">
        <v>122703.611444364</v>
      </c>
      <c r="Q361">
        <v>171906.23600682299</v>
      </c>
      <c r="R361">
        <v>143771.28887057299</v>
      </c>
      <c r="S361">
        <v>135266.896780854</v>
      </c>
      <c r="T361">
        <v>224076.335519018</v>
      </c>
      <c r="U361">
        <v>118882.836612429</v>
      </c>
      <c r="V361">
        <v>46231.033824145001</v>
      </c>
      <c r="W361">
        <v>100914.663162978</v>
      </c>
      <c r="X361">
        <v>91062.206747122997</v>
      </c>
      <c r="Y361">
        <v>56959.131228856</v>
      </c>
      <c r="Z361" s="27">
        <f t="shared" si="5"/>
        <v>1482867.564164473</v>
      </c>
    </row>
    <row r="362" spans="1:26" x14ac:dyDescent="0.2">
      <c r="A362" s="1">
        <v>38687</v>
      </c>
      <c r="B362">
        <v>5155</v>
      </c>
      <c r="C362">
        <v>957915.66</v>
      </c>
      <c r="D362">
        <v>963070.66</v>
      </c>
      <c r="E362">
        <v>962968.14090160897</v>
      </c>
      <c r="F362">
        <v>50</v>
      </c>
      <c r="G362">
        <v>124074.641150272</v>
      </c>
      <c r="H362">
        <v>7.76212226923563</v>
      </c>
      <c r="I362">
        <v>114.394218338</v>
      </c>
      <c r="J362">
        <v>0</v>
      </c>
      <c r="M362">
        <v>2009</v>
      </c>
      <c r="N362">
        <v>77028.279676791004</v>
      </c>
      <c r="O362">
        <v>45310.607915082001</v>
      </c>
      <c r="P362">
        <v>58477.520951291997</v>
      </c>
      <c r="Q362">
        <v>52432.976963521003</v>
      </c>
      <c r="R362">
        <v>57800.622627236</v>
      </c>
      <c r="S362">
        <v>46161.438474187999</v>
      </c>
      <c r="T362">
        <v>50039.621105999002</v>
      </c>
      <c r="U362">
        <v>78184.520630215993</v>
      </c>
      <c r="V362">
        <v>60907.713091705002</v>
      </c>
      <c r="W362">
        <v>64783.941437704998</v>
      </c>
      <c r="X362">
        <v>66895.268219325997</v>
      </c>
      <c r="Y362">
        <v>64618.807421789999</v>
      </c>
      <c r="Z362" s="27">
        <f t="shared" si="5"/>
        <v>722641.31851485092</v>
      </c>
    </row>
    <row r="363" spans="1:26" x14ac:dyDescent="0.2">
      <c r="A363" s="1">
        <v>38718</v>
      </c>
      <c r="B363">
        <v>4652.67</v>
      </c>
      <c r="C363">
        <v>900808.76</v>
      </c>
      <c r="D363">
        <v>905461.43</v>
      </c>
      <c r="E363">
        <v>905461.43285357603</v>
      </c>
      <c r="F363">
        <v>50</v>
      </c>
      <c r="G363">
        <v>93695.286434990994</v>
      </c>
      <c r="H363">
        <v>10.616764754834501</v>
      </c>
      <c r="I363">
        <v>89279.381863560004</v>
      </c>
      <c r="J363">
        <v>0</v>
      </c>
      <c r="M363">
        <v>2010</v>
      </c>
      <c r="N363">
        <v>54565.35133238</v>
      </c>
      <c r="O363">
        <v>342588.26499507</v>
      </c>
      <c r="P363">
        <v>416458.330086648</v>
      </c>
      <c r="Q363">
        <v>435112.18492928398</v>
      </c>
      <c r="R363">
        <v>472108.91980472999</v>
      </c>
      <c r="S363">
        <v>410810.24636924302</v>
      </c>
      <c r="T363">
        <v>439136.82841497299</v>
      </c>
      <c r="U363">
        <v>429190.31375319802</v>
      </c>
      <c r="V363">
        <v>437198.775979581</v>
      </c>
      <c r="W363">
        <v>350941.01824559103</v>
      </c>
      <c r="X363">
        <v>443385.45901243697</v>
      </c>
      <c r="Y363">
        <v>553709.92037151405</v>
      </c>
      <c r="Z363" s="27">
        <f t="shared" si="5"/>
        <v>4785205.613294648</v>
      </c>
    </row>
    <row r="364" spans="1:26" x14ac:dyDescent="0.2">
      <c r="A364" s="1">
        <v>38749</v>
      </c>
      <c r="B364">
        <v>3490.93</v>
      </c>
      <c r="C364">
        <v>723177.23</v>
      </c>
      <c r="D364">
        <v>726668.16</v>
      </c>
      <c r="E364">
        <v>726889.27087654802</v>
      </c>
      <c r="F364">
        <v>50</v>
      </c>
      <c r="G364">
        <v>78823.152015365005</v>
      </c>
      <c r="H364">
        <v>9.2296598457568795</v>
      </c>
      <c r="I364">
        <v>621.61019565699996</v>
      </c>
      <c r="J364">
        <v>0</v>
      </c>
      <c r="M364">
        <v>2011</v>
      </c>
      <c r="N364">
        <v>503270.05829795101</v>
      </c>
      <c r="O364">
        <v>443743.86455988901</v>
      </c>
      <c r="P364">
        <v>452090.417472589</v>
      </c>
      <c r="Q364">
        <v>519268.93891762203</v>
      </c>
      <c r="R364">
        <v>483579.40406041901</v>
      </c>
      <c r="S364">
        <v>468198.88349111198</v>
      </c>
      <c r="T364">
        <v>508309.41338019498</v>
      </c>
      <c r="U364">
        <v>484960.00108343799</v>
      </c>
      <c r="V364">
        <v>377283.77064324002</v>
      </c>
      <c r="W364">
        <v>457619.84300516697</v>
      </c>
      <c r="X364">
        <v>443475.94984706602</v>
      </c>
      <c r="Y364">
        <v>364456.93324167799</v>
      </c>
      <c r="Z364" s="27">
        <f t="shared" si="5"/>
        <v>5506257.4780003661</v>
      </c>
    </row>
    <row r="365" spans="1:26" x14ac:dyDescent="0.2">
      <c r="A365" s="1">
        <v>38777</v>
      </c>
      <c r="B365">
        <v>3810.69</v>
      </c>
      <c r="C365">
        <v>839300.54</v>
      </c>
      <c r="D365">
        <v>843111.23</v>
      </c>
      <c r="E365">
        <v>843088.290993965</v>
      </c>
      <c r="F365">
        <v>50</v>
      </c>
      <c r="G365">
        <v>58866.626459587002</v>
      </c>
      <c r="H365">
        <v>14.331612563519499</v>
      </c>
      <c r="I365">
        <v>565.39234626699999</v>
      </c>
      <c r="J365">
        <v>0</v>
      </c>
      <c r="M365">
        <v>2012</v>
      </c>
      <c r="N365">
        <v>336284.02036967</v>
      </c>
      <c r="O365">
        <v>397909.86254663701</v>
      </c>
      <c r="P365">
        <v>472902.95041148202</v>
      </c>
      <c r="Q365">
        <v>379718.49482364702</v>
      </c>
      <c r="R365">
        <v>452378.57055833301</v>
      </c>
      <c r="S365">
        <v>416463.64520057</v>
      </c>
      <c r="T365">
        <v>422924.26742790302</v>
      </c>
      <c r="U365">
        <v>373709.75156937802</v>
      </c>
      <c r="V365">
        <v>349850.28468463803</v>
      </c>
      <c r="W365">
        <v>598549.97663883795</v>
      </c>
      <c r="X365">
        <v>720548.78950419801</v>
      </c>
      <c r="Y365">
        <v>876587.41554597602</v>
      </c>
      <c r="Z365" s="27">
        <f t="shared" si="5"/>
        <v>5797828.0292812707</v>
      </c>
    </row>
    <row r="366" spans="1:26" x14ac:dyDescent="0.2">
      <c r="A366" s="1">
        <v>38808</v>
      </c>
      <c r="B366">
        <v>2543.67</v>
      </c>
      <c r="C366">
        <v>888639.3</v>
      </c>
      <c r="D366">
        <v>891182.97</v>
      </c>
      <c r="E366">
        <v>891171.20575864997</v>
      </c>
      <c r="F366">
        <v>50</v>
      </c>
      <c r="G366">
        <v>59288.843747694998</v>
      </c>
      <c r="H366">
        <v>15.0312099463621</v>
      </c>
      <c r="I366">
        <v>11.852090013</v>
      </c>
      <c r="J366">
        <v>0</v>
      </c>
      <c r="M366">
        <v>2013</v>
      </c>
      <c r="N366">
        <v>749791.33594364696</v>
      </c>
      <c r="O366">
        <v>678391.68101957301</v>
      </c>
      <c r="P366">
        <v>760200.40809181798</v>
      </c>
      <c r="Q366">
        <v>875306.26184155699</v>
      </c>
      <c r="R366">
        <v>876911.07983085699</v>
      </c>
      <c r="S366">
        <v>964650.40431231703</v>
      </c>
      <c r="T366">
        <v>1038692.22356788</v>
      </c>
      <c r="U366">
        <v>915440.83697599603</v>
      </c>
      <c r="V366">
        <v>812292.37640921399</v>
      </c>
      <c r="W366">
        <v>904564.41595002403</v>
      </c>
      <c r="X366">
        <v>885902.82792620396</v>
      </c>
      <c r="Y366">
        <v>775967.14333458396</v>
      </c>
      <c r="Z366" s="27">
        <f t="shared" si="5"/>
        <v>10238110.995203672</v>
      </c>
    </row>
    <row r="367" spans="1:26" x14ac:dyDescent="0.2">
      <c r="A367" s="1">
        <v>38838</v>
      </c>
      <c r="B367">
        <v>3470.97</v>
      </c>
      <c r="C367">
        <v>1052540.55</v>
      </c>
      <c r="D367">
        <v>1056011.52</v>
      </c>
      <c r="E367">
        <v>1076278.8378254101</v>
      </c>
      <c r="F367">
        <v>50</v>
      </c>
      <c r="G367">
        <v>75631.316814859005</v>
      </c>
      <c r="H367">
        <v>14.230674429195499</v>
      </c>
      <c r="I367">
        <v>5.8084181839999998</v>
      </c>
      <c r="J367">
        <v>0</v>
      </c>
      <c r="M367">
        <v>2014</v>
      </c>
      <c r="N367">
        <v>745174.24001555005</v>
      </c>
      <c r="O367">
        <v>745411.96461966506</v>
      </c>
      <c r="P367">
        <v>796932.05445111101</v>
      </c>
      <c r="Q367">
        <v>805576.37972312304</v>
      </c>
      <c r="R367">
        <v>775892.75033743796</v>
      </c>
      <c r="S367">
        <v>719836.59393563098</v>
      </c>
      <c r="T367">
        <v>671543.48004954902</v>
      </c>
      <c r="U367">
        <v>722181.78530360595</v>
      </c>
      <c r="V367">
        <v>728290.77299999795</v>
      </c>
      <c r="W367">
        <v>747142.35791326803</v>
      </c>
      <c r="X367">
        <v>795358.70827415097</v>
      </c>
      <c r="Y367">
        <v>989778.51312768494</v>
      </c>
      <c r="Z367" s="27">
        <f t="shared" si="5"/>
        <v>9243119.6007507741</v>
      </c>
    </row>
    <row r="368" spans="1:26" x14ac:dyDescent="0.2">
      <c r="A368" s="1">
        <v>38869</v>
      </c>
      <c r="B368">
        <v>3826.62</v>
      </c>
      <c r="C368">
        <v>1367489.72</v>
      </c>
      <c r="D368">
        <v>1371316.34</v>
      </c>
      <c r="E368">
        <v>1370736.1857442199</v>
      </c>
      <c r="F368">
        <v>50</v>
      </c>
      <c r="G368">
        <v>217078.02307064901</v>
      </c>
      <c r="H368">
        <v>6.3145184546737401</v>
      </c>
      <c r="I368">
        <v>6.9970394789999997</v>
      </c>
      <c r="J368">
        <v>0</v>
      </c>
      <c r="M368">
        <v>2015</v>
      </c>
      <c r="N368">
        <v>899073.02681269404</v>
      </c>
      <c r="O368">
        <v>762993.48552604998</v>
      </c>
      <c r="P368">
        <v>652194.54453665297</v>
      </c>
      <c r="Q368">
        <v>560090.89911698794</v>
      </c>
      <c r="R368">
        <v>710003.41161177505</v>
      </c>
      <c r="S368">
        <v>723256.64507533703</v>
      </c>
      <c r="T368">
        <v>676284.09645959898</v>
      </c>
      <c r="U368">
        <v>645502.41150443302</v>
      </c>
      <c r="V368">
        <v>604963.80450938502</v>
      </c>
      <c r="W368">
        <v>617654.39685772802</v>
      </c>
      <c r="X368">
        <v>608669.46913203294</v>
      </c>
      <c r="Y368">
        <v>599486.65443523496</v>
      </c>
      <c r="Z368" s="27">
        <f>SUM(N368:Y368)</f>
        <v>8060172.8455779096</v>
      </c>
    </row>
    <row r="369" spans="1:26" x14ac:dyDescent="0.2">
      <c r="A369" s="1">
        <v>38899</v>
      </c>
      <c r="B369">
        <v>4446.3599999999997</v>
      </c>
      <c r="C369">
        <v>1670088.46</v>
      </c>
      <c r="D369">
        <v>1674534.82</v>
      </c>
      <c r="E369">
        <v>1674798.9568757699</v>
      </c>
      <c r="F369">
        <v>50</v>
      </c>
      <c r="G369">
        <v>144437.990829683</v>
      </c>
      <c r="H369">
        <v>11.590154123093299</v>
      </c>
      <c r="I369">
        <v>-740.38192980199995</v>
      </c>
      <c r="J369">
        <v>0</v>
      </c>
      <c r="M369">
        <v>2016</v>
      </c>
      <c r="N369">
        <v>590126.26488496095</v>
      </c>
      <c r="O369">
        <v>527906.31354947505</v>
      </c>
      <c r="P369">
        <v>571784.91316195205</v>
      </c>
      <c r="Q369">
        <v>555916.74191443401</v>
      </c>
      <c r="Z369" s="27">
        <f>SUM(N369:Y369)</f>
        <v>2245734.2335108221</v>
      </c>
    </row>
    <row r="370" spans="1:26" x14ac:dyDescent="0.2">
      <c r="A370" s="1">
        <v>38930</v>
      </c>
      <c r="B370">
        <v>4869</v>
      </c>
      <c r="C370">
        <v>1556186.42</v>
      </c>
      <c r="D370">
        <v>1561055.42</v>
      </c>
      <c r="E370">
        <v>1560510.8120997001</v>
      </c>
      <c r="F370">
        <v>50</v>
      </c>
      <c r="G370">
        <v>143698.76696647701</v>
      </c>
      <c r="H370">
        <v>10.8598348303648</v>
      </c>
      <c r="I370">
        <v>34.062483323000002</v>
      </c>
      <c r="J370">
        <v>0</v>
      </c>
    </row>
    <row r="371" spans="1:26" x14ac:dyDescent="0.2">
      <c r="A371" s="1">
        <v>38961</v>
      </c>
      <c r="B371">
        <v>4113.18</v>
      </c>
      <c r="C371">
        <v>1355210.7</v>
      </c>
      <c r="D371">
        <v>1359323.88</v>
      </c>
      <c r="E371">
        <v>1358884.48119381</v>
      </c>
      <c r="F371">
        <v>50</v>
      </c>
      <c r="G371">
        <v>127503.22203607101</v>
      </c>
      <c r="H371">
        <v>10.657655293289</v>
      </c>
      <c r="I371">
        <v>0.90805032799999996</v>
      </c>
      <c r="J371">
        <v>0</v>
      </c>
    </row>
    <row r="372" spans="1:26" x14ac:dyDescent="0.2">
      <c r="A372" s="1">
        <v>38991</v>
      </c>
      <c r="B372">
        <v>3851</v>
      </c>
      <c r="C372">
        <v>1283115.21</v>
      </c>
      <c r="D372">
        <v>1286966.21</v>
      </c>
      <c r="E372">
        <v>1286695.1301329499</v>
      </c>
      <c r="F372">
        <v>50</v>
      </c>
      <c r="G372">
        <v>132689.848022174</v>
      </c>
      <c r="H372">
        <v>9.6970346115771004</v>
      </c>
      <c r="I372">
        <v>2.9187429680000001</v>
      </c>
      <c r="J372">
        <v>0</v>
      </c>
    </row>
    <row r="373" spans="1:26" x14ac:dyDescent="0.2">
      <c r="A373" s="1">
        <v>39022</v>
      </c>
      <c r="B373">
        <v>3481.54</v>
      </c>
      <c r="C373">
        <v>1215408.52</v>
      </c>
      <c r="D373">
        <v>1218890.06</v>
      </c>
      <c r="E373">
        <v>1218330.28361813</v>
      </c>
      <c r="F373">
        <v>50</v>
      </c>
      <c r="G373">
        <v>143456.290284446</v>
      </c>
      <c r="H373">
        <v>8.4927035690215202</v>
      </c>
      <c r="I373">
        <v>1.4648791720000001</v>
      </c>
      <c r="J373">
        <v>0</v>
      </c>
    </row>
    <row r="374" spans="1:26" x14ac:dyDescent="0.2">
      <c r="A374" s="1">
        <v>39052</v>
      </c>
      <c r="B374">
        <v>3937.31</v>
      </c>
      <c r="C374">
        <v>1167761.55</v>
      </c>
      <c r="D374">
        <v>1171698.8600000001</v>
      </c>
      <c r="E374">
        <v>1180396.6021586701</v>
      </c>
      <c r="F374">
        <v>50</v>
      </c>
      <c r="G374">
        <v>121099.30986585699</v>
      </c>
      <c r="H374">
        <v>9.7473566991808092</v>
      </c>
      <c r="I374">
        <v>1.5671284590000001</v>
      </c>
      <c r="J374">
        <v>0</v>
      </c>
    </row>
    <row r="375" spans="1:26" x14ac:dyDescent="0.2">
      <c r="A375" s="1">
        <v>39083</v>
      </c>
      <c r="B375">
        <v>3462.17</v>
      </c>
      <c r="C375">
        <v>1139612.1599999999</v>
      </c>
      <c r="D375">
        <v>1143074.33</v>
      </c>
      <c r="E375">
        <v>1145087.87539246</v>
      </c>
      <c r="F375">
        <v>50</v>
      </c>
      <c r="G375">
        <v>139813.36079492301</v>
      </c>
      <c r="H375">
        <v>8.8672859895923501</v>
      </c>
      <c r="I375">
        <v>94677.179942175993</v>
      </c>
      <c r="J375">
        <v>0</v>
      </c>
    </row>
    <row r="376" spans="1:26" x14ac:dyDescent="0.2">
      <c r="A376" s="1">
        <v>39114</v>
      </c>
      <c r="B376">
        <v>3223.76</v>
      </c>
      <c r="C376">
        <v>1194493.55</v>
      </c>
      <c r="D376">
        <v>1197717.31</v>
      </c>
      <c r="E376">
        <v>1199124.7783448501</v>
      </c>
      <c r="F376">
        <v>50</v>
      </c>
      <c r="G376">
        <v>170369.65423182899</v>
      </c>
      <c r="H376">
        <v>7.0383753711981898</v>
      </c>
      <c r="I376">
        <v>0.8</v>
      </c>
      <c r="J376">
        <v>0</v>
      </c>
    </row>
    <row r="377" spans="1:26" x14ac:dyDescent="0.2">
      <c r="A377" s="1">
        <v>39142</v>
      </c>
      <c r="B377">
        <v>4850.3500000000004</v>
      </c>
      <c r="C377">
        <v>1425661.39</v>
      </c>
      <c r="D377">
        <v>1430511.74</v>
      </c>
      <c r="E377">
        <v>1431460.30502353</v>
      </c>
      <c r="F377">
        <v>50</v>
      </c>
      <c r="G377">
        <v>176440.84436749801</v>
      </c>
      <c r="H377">
        <v>8.1280689893384093</v>
      </c>
      <c r="I377">
        <v>2663.0505326100001</v>
      </c>
      <c r="J377">
        <v>0</v>
      </c>
    </row>
    <row r="378" spans="1:26" x14ac:dyDescent="0.2">
      <c r="A378" s="1">
        <v>39173</v>
      </c>
      <c r="B378">
        <v>4729.32</v>
      </c>
      <c r="C378">
        <v>1214949.1100000001</v>
      </c>
      <c r="D378">
        <v>1219678.43</v>
      </c>
      <c r="E378">
        <v>1220278.9214596499</v>
      </c>
      <c r="F378">
        <v>50</v>
      </c>
      <c r="G378">
        <v>133147.786806285</v>
      </c>
      <c r="H378">
        <v>9.1642918451717303</v>
      </c>
      <c r="I378">
        <v>-73.744628153999997</v>
      </c>
      <c r="J378">
        <v>0</v>
      </c>
    </row>
    <row r="379" spans="1:26" x14ac:dyDescent="0.2">
      <c r="A379" s="1">
        <v>39203</v>
      </c>
      <c r="B379">
        <v>5132.1899999999996</v>
      </c>
      <c r="C379">
        <v>1378401.21</v>
      </c>
      <c r="D379">
        <v>1383533.4</v>
      </c>
      <c r="E379">
        <v>1383645.18564377</v>
      </c>
      <c r="F379">
        <v>50</v>
      </c>
      <c r="G379">
        <v>104293.78608622</v>
      </c>
      <c r="H379">
        <v>13.2668280399746</v>
      </c>
      <c r="I379">
        <v>2.54</v>
      </c>
      <c r="J379">
        <v>0</v>
      </c>
    </row>
    <row r="380" spans="1:26" x14ac:dyDescent="0.2">
      <c r="A380" s="1">
        <v>39234</v>
      </c>
      <c r="B380">
        <v>4471.8100000000004</v>
      </c>
      <c r="C380">
        <v>1409995.33</v>
      </c>
      <c r="D380">
        <v>1414467.14</v>
      </c>
      <c r="E380">
        <v>1414749.33969074</v>
      </c>
      <c r="F380">
        <v>50</v>
      </c>
      <c r="G380">
        <v>92260.233787466001</v>
      </c>
      <c r="H380">
        <v>15.338079109948399</v>
      </c>
      <c r="I380">
        <v>345.42484374999998</v>
      </c>
      <c r="J380">
        <v>0</v>
      </c>
    </row>
    <row r="381" spans="1:26" x14ac:dyDescent="0.2">
      <c r="A381" s="1">
        <v>39264</v>
      </c>
      <c r="B381">
        <v>4318.49</v>
      </c>
      <c r="C381">
        <v>1493965.55</v>
      </c>
      <c r="D381">
        <v>1498284.04</v>
      </c>
      <c r="E381">
        <v>1499108.61795247</v>
      </c>
      <c r="F381">
        <v>50</v>
      </c>
      <c r="G381">
        <v>93637.140576147998</v>
      </c>
      <c r="H381">
        <v>16.015825067029599</v>
      </c>
      <c r="I381">
        <v>567.44529197400004</v>
      </c>
      <c r="J381">
        <v>0</v>
      </c>
    </row>
    <row r="382" spans="1:26" x14ac:dyDescent="0.2">
      <c r="A382" s="1">
        <v>39295</v>
      </c>
      <c r="B382">
        <v>4075.56</v>
      </c>
      <c r="C382">
        <v>1230847.55</v>
      </c>
      <c r="D382">
        <v>1234923.1100000001</v>
      </c>
      <c r="E382">
        <v>1234093.2378257299</v>
      </c>
      <c r="F382">
        <v>50</v>
      </c>
      <c r="G382">
        <v>129545.273739713</v>
      </c>
      <c r="H382">
        <v>9.5290112640447209</v>
      </c>
      <c r="I382">
        <v>345.13484375000002</v>
      </c>
      <c r="J382">
        <v>0</v>
      </c>
    </row>
    <row r="383" spans="1:26" x14ac:dyDescent="0.2">
      <c r="A383" s="1">
        <v>39326</v>
      </c>
      <c r="B383">
        <v>4344.33</v>
      </c>
      <c r="C383">
        <v>1656775.83</v>
      </c>
      <c r="D383">
        <v>1661120.16</v>
      </c>
      <c r="E383">
        <v>1661119.42682221</v>
      </c>
      <c r="F383">
        <v>50</v>
      </c>
      <c r="G383">
        <v>82692.913353579002</v>
      </c>
      <c r="H383">
        <v>20.091981577210301</v>
      </c>
      <c r="I383">
        <v>345.06484375000002</v>
      </c>
      <c r="J383">
        <v>0</v>
      </c>
    </row>
    <row r="384" spans="1:26" x14ac:dyDescent="0.2">
      <c r="A384" s="1">
        <v>39356</v>
      </c>
      <c r="B384">
        <v>2194.8000000000002</v>
      </c>
      <c r="C384">
        <v>2028807.21</v>
      </c>
      <c r="D384">
        <v>2031002.01</v>
      </c>
      <c r="E384">
        <v>2031002.0037080201</v>
      </c>
      <c r="F384">
        <v>50</v>
      </c>
      <c r="G384">
        <v>84879.310575566997</v>
      </c>
      <c r="H384">
        <v>24.276502870439</v>
      </c>
      <c r="I384">
        <v>29570.823120616998</v>
      </c>
      <c r="J384">
        <v>0</v>
      </c>
    </row>
    <row r="385" spans="1:10" x14ac:dyDescent="0.2">
      <c r="A385" s="1">
        <v>39387</v>
      </c>
      <c r="B385">
        <v>6319.71</v>
      </c>
      <c r="C385">
        <v>2405610.64</v>
      </c>
      <c r="D385">
        <v>2411930.35</v>
      </c>
      <c r="E385">
        <v>2411930.7830715999</v>
      </c>
      <c r="F385">
        <v>50</v>
      </c>
      <c r="G385">
        <v>92895.977199407993</v>
      </c>
      <c r="H385">
        <v>25.9777173034005</v>
      </c>
      <c r="I385">
        <v>1294.651237758</v>
      </c>
      <c r="J385">
        <v>0</v>
      </c>
    </row>
    <row r="386" spans="1:10" x14ac:dyDescent="0.2">
      <c r="A386" s="1">
        <v>39417</v>
      </c>
      <c r="B386">
        <v>4462.8599999999997</v>
      </c>
      <c r="C386">
        <v>2350357.8199999998</v>
      </c>
      <c r="D386">
        <v>2354820.6800000002</v>
      </c>
      <c r="E386">
        <v>2354851.82316068</v>
      </c>
      <c r="F386">
        <v>50</v>
      </c>
      <c r="G386">
        <v>116387.480061001</v>
      </c>
      <c r="H386">
        <v>20.232861279654401</v>
      </c>
      <c r="I386">
        <v>-8.4397899999999998E-2</v>
      </c>
      <c r="J386">
        <v>0</v>
      </c>
    </row>
    <row r="387" spans="1:10" x14ac:dyDescent="0.2">
      <c r="A387" s="1">
        <v>39448</v>
      </c>
      <c r="B387">
        <v>8834.98</v>
      </c>
      <c r="C387">
        <v>2421619.85</v>
      </c>
      <c r="D387">
        <v>2430454.83</v>
      </c>
      <c r="E387">
        <v>2430454.3988979599</v>
      </c>
      <c r="F387">
        <v>50</v>
      </c>
      <c r="G387">
        <v>118462.27632332301</v>
      </c>
      <c r="H387">
        <v>20.516695055432201</v>
      </c>
      <c r="I387">
        <v>0</v>
      </c>
      <c r="J387">
        <v>0</v>
      </c>
    </row>
    <row r="388" spans="1:10" x14ac:dyDescent="0.2">
      <c r="A388" s="1">
        <v>39479</v>
      </c>
      <c r="B388">
        <v>4424.08</v>
      </c>
      <c r="C388">
        <v>1934366.44</v>
      </c>
      <c r="D388">
        <v>1938790.52</v>
      </c>
      <c r="E388">
        <v>1938790.3541348099</v>
      </c>
      <c r="F388">
        <v>50</v>
      </c>
      <c r="G388">
        <v>152631.047643987</v>
      </c>
      <c r="H388">
        <v>12.7024689859854</v>
      </c>
      <c r="I388">
        <v>0.79486140000000005</v>
      </c>
      <c r="J388">
        <v>0</v>
      </c>
    </row>
    <row r="389" spans="1:10" x14ac:dyDescent="0.2">
      <c r="A389" s="1">
        <v>39508</v>
      </c>
      <c r="B389">
        <v>4994.58</v>
      </c>
      <c r="C389">
        <v>2323775.14</v>
      </c>
      <c r="D389">
        <v>2328769.7200000002</v>
      </c>
      <c r="E389">
        <v>2328769.59319381</v>
      </c>
      <c r="F389">
        <v>50</v>
      </c>
      <c r="G389">
        <v>122703.611444364</v>
      </c>
      <c r="H389">
        <v>18.980537705539099</v>
      </c>
      <c r="I389">
        <v>210.93043175599999</v>
      </c>
      <c r="J389">
        <v>0</v>
      </c>
    </row>
    <row r="390" spans="1:10" x14ac:dyDescent="0.2">
      <c r="A390" s="1">
        <v>39539</v>
      </c>
      <c r="B390">
        <v>8914.84</v>
      </c>
      <c r="C390">
        <v>2799819.48</v>
      </c>
      <c r="D390">
        <v>2808734.32</v>
      </c>
      <c r="E390">
        <v>2800848.29410986</v>
      </c>
      <c r="F390">
        <v>50</v>
      </c>
      <c r="G390">
        <v>171906.23600682299</v>
      </c>
      <c r="H390">
        <v>16.293757657907499</v>
      </c>
      <c r="I390">
        <v>150.25526837199999</v>
      </c>
      <c r="J390">
        <v>0</v>
      </c>
    </row>
    <row r="391" spans="1:10" x14ac:dyDescent="0.2">
      <c r="A391" s="1">
        <v>39569</v>
      </c>
      <c r="B391">
        <v>18995.830000000002</v>
      </c>
      <c r="C391">
        <v>3307559.78</v>
      </c>
      <c r="D391">
        <v>3326555.61</v>
      </c>
      <c r="E391">
        <v>3326596.8181240698</v>
      </c>
      <c r="F391">
        <v>50</v>
      </c>
      <c r="G391">
        <v>143771.28887057299</v>
      </c>
      <c r="H391">
        <v>23.1383068541355</v>
      </c>
      <c r="I391">
        <v>27.380577809999998</v>
      </c>
      <c r="J391">
        <v>0</v>
      </c>
    </row>
    <row r="392" spans="1:10" x14ac:dyDescent="0.2">
      <c r="A392" s="1">
        <v>39600</v>
      </c>
      <c r="B392">
        <v>14505.91</v>
      </c>
      <c r="C392">
        <v>3508183.06</v>
      </c>
      <c r="D392">
        <v>3522688.97</v>
      </c>
      <c r="E392">
        <v>3534078.3852200401</v>
      </c>
      <c r="F392">
        <v>50</v>
      </c>
      <c r="G392">
        <v>135266.896780854</v>
      </c>
      <c r="H392">
        <v>26.126718512180702</v>
      </c>
      <c r="I392">
        <v>1.750989535</v>
      </c>
      <c r="J392">
        <v>0</v>
      </c>
    </row>
    <row r="393" spans="1:10" x14ac:dyDescent="0.2">
      <c r="A393" s="1">
        <v>39630</v>
      </c>
      <c r="B393">
        <v>4562.6400000000003</v>
      </c>
      <c r="C393">
        <v>6524497.8899999997</v>
      </c>
      <c r="D393">
        <v>6529060.5300000003</v>
      </c>
      <c r="E393">
        <v>6529030.4095067699</v>
      </c>
      <c r="F393">
        <v>50</v>
      </c>
      <c r="G393">
        <v>224076.335519018</v>
      </c>
      <c r="H393">
        <v>29.1375276002879</v>
      </c>
      <c r="I393">
        <v>1.25E-3</v>
      </c>
      <c r="J393">
        <v>0</v>
      </c>
    </row>
    <row r="394" spans="1:10" x14ac:dyDescent="0.2">
      <c r="A394" s="1">
        <v>39661</v>
      </c>
      <c r="B394">
        <v>8319.1</v>
      </c>
      <c r="C394">
        <v>4397497.7</v>
      </c>
      <c r="D394">
        <v>4405816.8</v>
      </c>
      <c r="E394">
        <v>4405826.0696165403</v>
      </c>
      <c r="F394">
        <v>50</v>
      </c>
      <c r="G394">
        <v>118882.836612429</v>
      </c>
      <c r="H394">
        <v>37.0602986091723</v>
      </c>
      <c r="I394">
        <v>7.3547455199999998</v>
      </c>
      <c r="J394">
        <v>0</v>
      </c>
    </row>
    <row r="395" spans="1:10" x14ac:dyDescent="0.2">
      <c r="A395" s="1">
        <v>39692</v>
      </c>
      <c r="B395">
        <v>1351.85</v>
      </c>
      <c r="C395">
        <v>793803.12</v>
      </c>
      <c r="D395">
        <v>795154.97</v>
      </c>
      <c r="E395">
        <v>795154.84491903195</v>
      </c>
      <c r="F395">
        <v>50</v>
      </c>
      <c r="G395">
        <v>46231.033824145001</v>
      </c>
      <c r="H395">
        <v>17.199909010631501</v>
      </c>
      <c r="I395">
        <v>14.730323691000001</v>
      </c>
      <c r="J395">
        <v>0</v>
      </c>
    </row>
    <row r="396" spans="1:10" x14ac:dyDescent="0.2">
      <c r="A396" s="1">
        <v>39722</v>
      </c>
      <c r="B396">
        <v>1897.7</v>
      </c>
      <c r="C396">
        <v>1700275.31</v>
      </c>
      <c r="D396">
        <v>1702173.01</v>
      </c>
      <c r="E396">
        <v>1702843.7110365999</v>
      </c>
      <c r="F396">
        <v>50</v>
      </c>
      <c r="G396">
        <v>100914.663162978</v>
      </c>
      <c r="H396">
        <v>16.874099319129598</v>
      </c>
      <c r="I396">
        <v>0.33793200000000001</v>
      </c>
      <c r="J396">
        <v>0</v>
      </c>
    </row>
    <row r="397" spans="1:10" x14ac:dyDescent="0.2">
      <c r="A397" s="1">
        <v>39753</v>
      </c>
      <c r="B397">
        <v>1469.94</v>
      </c>
      <c r="C397">
        <v>1771580.7</v>
      </c>
      <c r="D397">
        <v>1773050.64</v>
      </c>
      <c r="E397">
        <v>1773073.2893558999</v>
      </c>
      <c r="F397">
        <v>50</v>
      </c>
      <c r="G397">
        <v>91062.206747122997</v>
      </c>
      <c r="H397">
        <v>19.470959280663902</v>
      </c>
      <c r="I397">
        <v>-4.7697752739999997</v>
      </c>
      <c r="J397">
        <v>0</v>
      </c>
    </row>
    <row r="398" spans="1:10" x14ac:dyDescent="0.2">
      <c r="A398" s="1">
        <v>39783</v>
      </c>
      <c r="B398">
        <v>1528.14</v>
      </c>
      <c r="C398">
        <v>623171.18999999994</v>
      </c>
      <c r="D398">
        <v>624699.32999999996</v>
      </c>
      <c r="E398">
        <v>624699.05719433597</v>
      </c>
      <c r="F398">
        <v>50</v>
      </c>
      <c r="G398">
        <v>56959.131228856</v>
      </c>
      <c r="H398">
        <v>10.967496233121199</v>
      </c>
      <c r="I398">
        <v>0</v>
      </c>
      <c r="J398">
        <v>0</v>
      </c>
    </row>
    <row r="399" spans="1:10" x14ac:dyDescent="0.2">
      <c r="A399" s="1">
        <v>39814</v>
      </c>
      <c r="B399">
        <v>2532.8000000000002</v>
      </c>
      <c r="C399">
        <v>850995.6</v>
      </c>
      <c r="D399">
        <v>853528.4</v>
      </c>
      <c r="E399">
        <v>853528.43274486996</v>
      </c>
      <c r="F399">
        <v>50</v>
      </c>
      <c r="G399">
        <v>77028.279676791004</v>
      </c>
      <c r="H399">
        <v>11.0808981105409</v>
      </c>
      <c r="I399">
        <v>14.085983905999999</v>
      </c>
      <c r="J399">
        <v>0</v>
      </c>
    </row>
    <row r="400" spans="1:10" x14ac:dyDescent="0.2">
      <c r="A400" s="1">
        <v>39845</v>
      </c>
      <c r="B400">
        <v>3755.21</v>
      </c>
      <c r="C400">
        <v>836414.55</v>
      </c>
      <c r="D400">
        <v>840169.76</v>
      </c>
      <c r="E400">
        <v>886811.86529113795</v>
      </c>
      <c r="F400">
        <v>50</v>
      </c>
      <c r="G400">
        <v>45310.607915082001</v>
      </c>
      <c r="H400">
        <v>19.572763631540901</v>
      </c>
      <c r="I400">
        <v>41.953432190000001</v>
      </c>
      <c r="J400">
        <v>0</v>
      </c>
    </row>
    <row r="401" spans="1:10" x14ac:dyDescent="0.2">
      <c r="A401" s="1">
        <v>39873</v>
      </c>
      <c r="B401">
        <v>4992.2700000000004</v>
      </c>
      <c r="C401">
        <v>859224.1</v>
      </c>
      <c r="D401">
        <v>864216.37</v>
      </c>
      <c r="E401">
        <v>893299.19106652495</v>
      </c>
      <c r="F401">
        <v>50</v>
      </c>
      <c r="G401">
        <v>58477.520951291997</v>
      </c>
      <c r="H401">
        <v>15.276121991186001</v>
      </c>
      <c r="I401">
        <v>10.552727552</v>
      </c>
      <c r="J401">
        <v>0</v>
      </c>
    </row>
    <row r="402" spans="1:10" x14ac:dyDescent="0.2">
      <c r="A402" s="1">
        <v>39904</v>
      </c>
      <c r="B402">
        <v>6871.22</v>
      </c>
      <c r="C402">
        <v>842454.62</v>
      </c>
      <c r="D402">
        <v>849325.84</v>
      </c>
      <c r="E402">
        <v>878558.64324298897</v>
      </c>
      <c r="F402">
        <v>50</v>
      </c>
      <c r="G402">
        <v>52432.976963521003</v>
      </c>
      <c r="H402">
        <v>16.756056055178998</v>
      </c>
      <c r="I402">
        <v>11.257897679999999</v>
      </c>
      <c r="J402">
        <v>0</v>
      </c>
    </row>
    <row r="403" spans="1:10" x14ac:dyDescent="0.2">
      <c r="A403" s="1">
        <v>39934</v>
      </c>
      <c r="B403">
        <v>8632.25</v>
      </c>
      <c r="C403">
        <v>1055405.1599999999</v>
      </c>
      <c r="D403">
        <v>1064037.4099999999</v>
      </c>
      <c r="E403">
        <v>1096884.81477271</v>
      </c>
      <c r="F403">
        <v>50</v>
      </c>
      <c r="G403">
        <v>57800.622627236</v>
      </c>
      <c r="H403">
        <v>18.977236126754601</v>
      </c>
      <c r="I403">
        <v>11.249097782</v>
      </c>
      <c r="J403">
        <v>0</v>
      </c>
    </row>
    <row r="404" spans="1:10" x14ac:dyDescent="0.2">
      <c r="A404" s="1">
        <v>39965</v>
      </c>
      <c r="B404">
        <v>8941.27</v>
      </c>
      <c r="C404">
        <v>1158965.94</v>
      </c>
      <c r="D404">
        <v>1167907.21</v>
      </c>
      <c r="E404">
        <v>1202959.42922489</v>
      </c>
      <c r="F404">
        <v>50</v>
      </c>
      <c r="G404">
        <v>46161.438474187999</v>
      </c>
      <c r="H404">
        <v>26.0600924584026</v>
      </c>
      <c r="I404">
        <v>11.925425307999999</v>
      </c>
      <c r="J404">
        <v>0</v>
      </c>
    </row>
    <row r="405" spans="1:10" x14ac:dyDescent="0.2">
      <c r="A405" s="1">
        <v>39995</v>
      </c>
      <c r="B405">
        <v>7071.36</v>
      </c>
      <c r="C405">
        <v>1086692.5</v>
      </c>
      <c r="D405">
        <v>1093763.8600000001</v>
      </c>
      <c r="E405">
        <v>1093764.00819102</v>
      </c>
      <c r="F405">
        <v>50</v>
      </c>
      <c r="G405">
        <v>50039.621105999002</v>
      </c>
      <c r="H405">
        <v>21.858016456717198</v>
      </c>
      <c r="I405">
        <v>2.8534318019999998</v>
      </c>
      <c r="J405">
        <v>0</v>
      </c>
    </row>
    <row r="406" spans="1:10" x14ac:dyDescent="0.2">
      <c r="A406" s="1">
        <v>40026</v>
      </c>
      <c r="B406">
        <v>8764.15</v>
      </c>
      <c r="C406">
        <v>1521413.33</v>
      </c>
      <c r="D406">
        <v>1530177.48</v>
      </c>
      <c r="E406">
        <v>1530177.27933715</v>
      </c>
      <c r="F406">
        <v>50</v>
      </c>
      <c r="G406">
        <v>78184.520630215993</v>
      </c>
      <c r="H406">
        <v>19.572357057087299</v>
      </c>
      <c r="I406">
        <v>78.074774650999998</v>
      </c>
      <c r="J406">
        <v>0</v>
      </c>
    </row>
    <row r="407" spans="1:10" x14ac:dyDescent="0.2">
      <c r="A407" s="1">
        <v>40057</v>
      </c>
      <c r="B407">
        <v>12353.21</v>
      </c>
      <c r="C407">
        <v>1421562.18</v>
      </c>
      <c r="D407">
        <v>1433915.39</v>
      </c>
      <c r="E407">
        <v>1433915.07824994</v>
      </c>
      <c r="F407">
        <v>50</v>
      </c>
      <c r="G407">
        <v>60907.713091705002</v>
      </c>
      <c r="H407">
        <v>23.5435688511166</v>
      </c>
      <c r="I407">
        <v>69.858488671000003</v>
      </c>
      <c r="J407">
        <v>0</v>
      </c>
    </row>
    <row r="408" spans="1:10" x14ac:dyDescent="0.2">
      <c r="A408" s="1">
        <v>40087</v>
      </c>
      <c r="B408">
        <v>11686.87</v>
      </c>
      <c r="C408">
        <v>1732963.54</v>
      </c>
      <c r="D408">
        <v>1744650.41</v>
      </c>
      <c r="E408">
        <v>1744677.471869</v>
      </c>
      <c r="F408">
        <v>50</v>
      </c>
      <c r="G408">
        <v>64783.941437704998</v>
      </c>
      <c r="H408">
        <v>26.9317478508273</v>
      </c>
      <c r="I408">
        <v>67.303714033999995</v>
      </c>
      <c r="J408">
        <v>0</v>
      </c>
    </row>
    <row r="409" spans="1:10" x14ac:dyDescent="0.2">
      <c r="A409" s="1">
        <v>40118</v>
      </c>
      <c r="B409">
        <v>5088.57</v>
      </c>
      <c r="C409">
        <v>1715242.68</v>
      </c>
      <c r="D409">
        <v>1720331.25</v>
      </c>
      <c r="E409">
        <v>1720331.1686477</v>
      </c>
      <c r="F409">
        <v>50</v>
      </c>
      <c r="G409">
        <v>66895.268219325997</v>
      </c>
      <c r="H409">
        <v>25.7536534183524</v>
      </c>
      <c r="I409">
        <v>2466.38440055</v>
      </c>
      <c r="J409">
        <v>0</v>
      </c>
    </row>
    <row r="410" spans="1:10" x14ac:dyDescent="0.2">
      <c r="A410" s="1">
        <v>40148</v>
      </c>
      <c r="B410">
        <v>5061.55</v>
      </c>
      <c r="C410">
        <v>1722936.8</v>
      </c>
      <c r="D410">
        <v>1727998.35</v>
      </c>
      <c r="E410">
        <v>1727998.0681781999</v>
      </c>
      <c r="F410">
        <v>50</v>
      </c>
      <c r="G410">
        <v>64618.807421789999</v>
      </c>
      <c r="H410">
        <v>26.742319295554299</v>
      </c>
      <c r="I410">
        <v>58.712393245000001</v>
      </c>
      <c r="J410">
        <v>0</v>
      </c>
    </row>
    <row r="411" spans="1:10" x14ac:dyDescent="0.2">
      <c r="A411" s="1">
        <v>40179</v>
      </c>
      <c r="B411">
        <v>3593.36</v>
      </c>
      <c r="C411">
        <v>1746778.6</v>
      </c>
      <c r="D411">
        <v>1750371.96</v>
      </c>
      <c r="E411">
        <v>1750399.9133925899</v>
      </c>
      <c r="F411">
        <v>50</v>
      </c>
      <c r="G411">
        <v>54565.35133238</v>
      </c>
      <c r="H411">
        <v>32.078975011441401</v>
      </c>
      <c r="I411">
        <v>0.62848934400000001</v>
      </c>
      <c r="J411">
        <v>0</v>
      </c>
    </row>
    <row r="412" spans="1:10" x14ac:dyDescent="0.2">
      <c r="A412" s="1">
        <v>40210</v>
      </c>
      <c r="B412">
        <v>8600.39</v>
      </c>
      <c r="C412">
        <v>1785623.71</v>
      </c>
      <c r="D412">
        <v>1794224.1</v>
      </c>
      <c r="E412">
        <v>1794077.8762862899</v>
      </c>
      <c r="F412">
        <v>50</v>
      </c>
      <c r="G412">
        <v>342588.26499507</v>
      </c>
      <c r="H412">
        <v>5.2368364201181796</v>
      </c>
      <c r="I412">
        <v>0.82694498299999997</v>
      </c>
      <c r="J412">
        <v>0</v>
      </c>
    </row>
    <row r="413" spans="1:10" x14ac:dyDescent="0.2">
      <c r="A413" s="1">
        <v>40238</v>
      </c>
      <c r="B413">
        <v>2410.2600000000002</v>
      </c>
      <c r="C413">
        <v>1150612.99</v>
      </c>
      <c r="D413">
        <v>1153023.25</v>
      </c>
      <c r="E413">
        <v>1153038.77684896</v>
      </c>
      <c r="F413">
        <v>50</v>
      </c>
      <c r="G413">
        <v>416458.330086648</v>
      </c>
      <c r="H413">
        <v>2.76867742472353</v>
      </c>
      <c r="I413">
        <v>0</v>
      </c>
      <c r="J413">
        <v>0</v>
      </c>
    </row>
    <row r="414" spans="1:10" x14ac:dyDescent="0.2">
      <c r="A414" s="1">
        <v>40269</v>
      </c>
      <c r="B414">
        <v>2575.87</v>
      </c>
      <c r="C414">
        <v>1253615.53</v>
      </c>
      <c r="D414">
        <v>1256191.3999999999</v>
      </c>
      <c r="E414">
        <v>1258184.9546850501</v>
      </c>
      <c r="F414">
        <v>50</v>
      </c>
      <c r="G414">
        <v>435112.18492928398</v>
      </c>
      <c r="H414">
        <v>2.8917967193001801</v>
      </c>
      <c r="I414">
        <v>71.034220980000001</v>
      </c>
      <c r="J414">
        <v>0</v>
      </c>
    </row>
    <row r="415" spans="1:10" x14ac:dyDescent="0.2">
      <c r="A415" s="1">
        <v>40299</v>
      </c>
      <c r="B415">
        <v>3325.66</v>
      </c>
      <c r="C415">
        <v>1835479.44</v>
      </c>
      <c r="D415">
        <v>1838805.1</v>
      </c>
      <c r="E415">
        <v>1835336.27805512</v>
      </c>
      <c r="F415">
        <v>50</v>
      </c>
      <c r="G415">
        <v>472108.91980472999</v>
      </c>
      <c r="H415">
        <v>3.8875937887388998</v>
      </c>
      <c r="I415">
        <v>31.426185975999999</v>
      </c>
      <c r="J415">
        <v>0</v>
      </c>
    </row>
    <row r="416" spans="1:10" x14ac:dyDescent="0.2">
      <c r="A416" s="1">
        <v>40330</v>
      </c>
      <c r="B416">
        <v>3534.57</v>
      </c>
      <c r="C416">
        <v>1418278.58</v>
      </c>
      <c r="D416">
        <v>1421813.15</v>
      </c>
      <c r="E416">
        <v>1418399.0617887001</v>
      </c>
      <c r="F416">
        <v>50</v>
      </c>
      <c r="G416">
        <v>410810.24636924302</v>
      </c>
      <c r="H416">
        <v>3.4527275885472899</v>
      </c>
      <c r="I416">
        <v>16.809508296000001</v>
      </c>
      <c r="J416">
        <v>0</v>
      </c>
    </row>
    <row r="417" spans="1:10" x14ac:dyDescent="0.2">
      <c r="A417" s="1">
        <v>40360</v>
      </c>
      <c r="B417">
        <v>5613.93</v>
      </c>
      <c r="C417">
        <v>1892944.37</v>
      </c>
      <c r="D417">
        <v>1898558.3</v>
      </c>
      <c r="E417">
        <v>1899024.36217033</v>
      </c>
      <c r="F417">
        <v>50</v>
      </c>
      <c r="G417">
        <v>439136.82841497299</v>
      </c>
      <c r="H417">
        <v>4.3244586645102299</v>
      </c>
      <c r="I417">
        <v>4.7003743399999998</v>
      </c>
      <c r="J417">
        <v>0</v>
      </c>
    </row>
    <row r="418" spans="1:10" x14ac:dyDescent="0.2">
      <c r="A418" s="1">
        <v>40391</v>
      </c>
      <c r="B418">
        <v>5491.95</v>
      </c>
      <c r="C418">
        <v>2056289.28</v>
      </c>
      <c r="D418">
        <v>2061781.23</v>
      </c>
      <c r="E418">
        <v>2060388.1757167201</v>
      </c>
      <c r="F418">
        <v>50</v>
      </c>
      <c r="G418">
        <v>429190.31375319802</v>
      </c>
      <c r="H418">
        <v>4.8006400372511999</v>
      </c>
      <c r="I418">
        <v>2.8087286E-2</v>
      </c>
      <c r="J418">
        <v>0</v>
      </c>
    </row>
    <row r="419" spans="1:10" x14ac:dyDescent="0.2">
      <c r="A419" s="1">
        <v>40422</v>
      </c>
      <c r="B419">
        <v>5070.26</v>
      </c>
      <c r="C419">
        <v>2162167.0499999998</v>
      </c>
      <c r="D419">
        <v>2167237.31</v>
      </c>
      <c r="E419">
        <v>2167258.1208566702</v>
      </c>
      <c r="F419">
        <v>50</v>
      </c>
      <c r="G419">
        <v>437198.775979581</v>
      </c>
      <c r="H419">
        <v>4.9918391673160203</v>
      </c>
      <c r="I419">
        <v>15167.852980821001</v>
      </c>
      <c r="J419">
        <v>0</v>
      </c>
    </row>
    <row r="420" spans="1:10" x14ac:dyDescent="0.2">
      <c r="A420" s="1">
        <v>40452</v>
      </c>
      <c r="B420">
        <v>7981.67</v>
      </c>
      <c r="C420">
        <v>2815298.28</v>
      </c>
      <c r="D420">
        <v>2823279.95</v>
      </c>
      <c r="E420">
        <v>2823158.3271658998</v>
      </c>
      <c r="F420">
        <v>50</v>
      </c>
      <c r="G420">
        <v>350941.01824559103</v>
      </c>
      <c r="H420">
        <v>8.0458586824373093</v>
      </c>
      <c r="I420">
        <v>463.51150877700002</v>
      </c>
      <c r="J420">
        <v>0</v>
      </c>
    </row>
    <row r="421" spans="1:10" x14ac:dyDescent="0.2">
      <c r="A421" s="1">
        <v>40483</v>
      </c>
      <c r="B421">
        <v>5881.1</v>
      </c>
      <c r="C421">
        <v>1989082.72</v>
      </c>
      <c r="D421">
        <v>1994963.82</v>
      </c>
      <c r="E421">
        <v>1994912.1041091401</v>
      </c>
      <c r="F421">
        <v>50</v>
      </c>
      <c r="G421">
        <v>443385.45901243697</v>
      </c>
      <c r="H421">
        <v>4.4999989265561897</v>
      </c>
      <c r="I421">
        <v>321.98549744600001</v>
      </c>
      <c r="J421">
        <v>0</v>
      </c>
    </row>
    <row r="422" spans="1:10" x14ac:dyDescent="0.2">
      <c r="A422" s="1">
        <v>40513</v>
      </c>
      <c r="B422">
        <v>7275.92</v>
      </c>
      <c r="C422">
        <v>2375847.14</v>
      </c>
      <c r="D422">
        <v>2383123.06</v>
      </c>
      <c r="E422">
        <v>2383136.9258099901</v>
      </c>
      <c r="F422">
        <v>50</v>
      </c>
      <c r="G422">
        <v>553709.92037151405</v>
      </c>
      <c r="H422">
        <v>4.3040190436041303</v>
      </c>
      <c r="I422">
        <v>41.116101528999998</v>
      </c>
      <c r="J422">
        <v>0</v>
      </c>
    </row>
    <row r="423" spans="1:10" x14ac:dyDescent="0.2">
      <c r="A423" s="1">
        <v>40544</v>
      </c>
      <c r="B423">
        <v>4085.09</v>
      </c>
      <c r="C423">
        <v>2435008.44</v>
      </c>
      <c r="D423">
        <v>2439093.5299999998</v>
      </c>
      <c r="E423">
        <v>2445468.78607105</v>
      </c>
      <c r="F423">
        <v>50</v>
      </c>
      <c r="G423">
        <v>503270.05829795101</v>
      </c>
      <c r="H423">
        <v>4.8593072276963696</v>
      </c>
      <c r="I423">
        <v>75.045699353000003</v>
      </c>
      <c r="J423">
        <v>0</v>
      </c>
    </row>
    <row r="424" spans="1:10" x14ac:dyDescent="0.2">
      <c r="A424" s="1">
        <v>40575</v>
      </c>
      <c r="B424">
        <v>2318.35</v>
      </c>
      <c r="C424">
        <v>2252036.2599999998</v>
      </c>
      <c r="D424">
        <v>2254354.61</v>
      </c>
      <c r="E424">
        <v>2261663.42948065</v>
      </c>
      <c r="F424">
        <v>50</v>
      </c>
      <c r="G424">
        <v>443743.86455988901</v>
      </c>
      <c r="H424">
        <v>5.0976368304559898</v>
      </c>
      <c r="I424">
        <v>381.63778871400001</v>
      </c>
      <c r="J424">
        <v>0</v>
      </c>
    </row>
    <row r="425" spans="1:10" x14ac:dyDescent="0.2">
      <c r="A425" s="1">
        <v>40603</v>
      </c>
      <c r="B425">
        <v>3258.43</v>
      </c>
      <c r="C425">
        <v>2500242.2599999998</v>
      </c>
      <c r="D425">
        <v>2503500.69</v>
      </c>
      <c r="E425">
        <v>2503494.6759124198</v>
      </c>
      <c r="F425">
        <v>50</v>
      </c>
      <c r="G425">
        <v>452090.417472589</v>
      </c>
      <c r="H425">
        <v>5.5386443487625998</v>
      </c>
      <c r="I425">
        <v>473.35995185500002</v>
      </c>
      <c r="J425">
        <v>0</v>
      </c>
    </row>
    <row r="426" spans="1:10" x14ac:dyDescent="0.2">
      <c r="A426" s="1">
        <v>40634</v>
      </c>
      <c r="B426">
        <v>3305.17</v>
      </c>
      <c r="C426">
        <v>2828573.36</v>
      </c>
      <c r="D426">
        <v>2831878.53</v>
      </c>
      <c r="E426">
        <v>2874611.9286709102</v>
      </c>
      <c r="F426">
        <v>50</v>
      </c>
      <c r="G426">
        <v>519268.93891762203</v>
      </c>
      <c r="H426">
        <v>5.53599750025574</v>
      </c>
      <c r="I426">
        <v>59.619137498999997</v>
      </c>
      <c r="J426">
        <v>0</v>
      </c>
    </row>
    <row r="427" spans="1:10" x14ac:dyDescent="0.2">
      <c r="A427" s="1">
        <v>40664</v>
      </c>
      <c r="B427">
        <v>3466.67</v>
      </c>
      <c r="C427">
        <v>2818845.31</v>
      </c>
      <c r="D427">
        <v>2822311.98</v>
      </c>
      <c r="E427">
        <v>2821821.3952123602</v>
      </c>
      <c r="F427">
        <v>50</v>
      </c>
      <c r="G427">
        <v>483579.40406041901</v>
      </c>
      <c r="H427">
        <v>5.8352803521379899</v>
      </c>
      <c r="I427">
        <v>0</v>
      </c>
      <c r="J427">
        <v>0</v>
      </c>
    </row>
    <row r="428" spans="1:10" x14ac:dyDescent="0.2">
      <c r="A428" s="1">
        <v>40695</v>
      </c>
      <c r="B428">
        <v>1608.79</v>
      </c>
      <c r="C428">
        <v>3023159.29</v>
      </c>
      <c r="D428">
        <v>3024768.08</v>
      </c>
      <c r="E428">
        <v>3025035.8949356601</v>
      </c>
      <c r="F428">
        <v>50</v>
      </c>
      <c r="G428">
        <v>468198.88349111198</v>
      </c>
      <c r="H428">
        <v>6.4610062125299503</v>
      </c>
      <c r="I428">
        <v>0</v>
      </c>
      <c r="J428">
        <v>0</v>
      </c>
    </row>
    <row r="429" spans="1:10" x14ac:dyDescent="0.2">
      <c r="A429" s="1">
        <v>40725</v>
      </c>
      <c r="B429">
        <v>2542.79</v>
      </c>
      <c r="C429">
        <v>3086853.42</v>
      </c>
      <c r="D429">
        <v>3089396.21</v>
      </c>
      <c r="E429">
        <v>3089358.25675915</v>
      </c>
      <c r="F429">
        <v>50</v>
      </c>
      <c r="G429">
        <v>508309.41338019498</v>
      </c>
      <c r="H429">
        <v>6.0780912688443802</v>
      </c>
      <c r="I429">
        <v>192.75057841899999</v>
      </c>
      <c r="J429">
        <v>0</v>
      </c>
    </row>
    <row r="430" spans="1:10" x14ac:dyDescent="0.2">
      <c r="A430" s="1">
        <v>40756</v>
      </c>
      <c r="B430">
        <v>2326.73</v>
      </c>
      <c r="C430">
        <v>3201278.99</v>
      </c>
      <c r="D430">
        <v>3203605.72</v>
      </c>
      <c r="E430">
        <v>3203596.5271204701</v>
      </c>
      <c r="F430">
        <v>50</v>
      </c>
      <c r="G430">
        <v>484960.00108343799</v>
      </c>
      <c r="H430">
        <v>6.6058999577621504</v>
      </c>
      <c r="I430">
        <v>0.723552945</v>
      </c>
      <c r="J430">
        <v>0</v>
      </c>
    </row>
    <row r="431" spans="1:10" x14ac:dyDescent="0.2">
      <c r="A431" s="1">
        <v>40787</v>
      </c>
      <c r="B431">
        <v>9236.35</v>
      </c>
      <c r="C431">
        <v>2613782.06</v>
      </c>
      <c r="D431">
        <v>2623018.41</v>
      </c>
      <c r="E431">
        <v>2620134.3576270398</v>
      </c>
      <c r="F431">
        <v>50</v>
      </c>
      <c r="G431">
        <v>377283.77064324002</v>
      </c>
      <c r="H431">
        <v>6.9449356737063299</v>
      </c>
      <c r="I431">
        <v>77.160223631999997</v>
      </c>
      <c r="J431">
        <v>0</v>
      </c>
    </row>
    <row r="432" spans="1:10" x14ac:dyDescent="0.2">
      <c r="A432" s="1">
        <v>40817</v>
      </c>
      <c r="B432">
        <v>19697.400000000001</v>
      </c>
      <c r="C432">
        <v>2617027.64</v>
      </c>
      <c r="D432">
        <v>2636725.04</v>
      </c>
      <c r="E432">
        <v>2636852.4478642601</v>
      </c>
      <c r="F432">
        <v>50</v>
      </c>
      <c r="G432">
        <v>457619.84300516697</v>
      </c>
      <c r="H432">
        <v>5.7621031199896997</v>
      </c>
      <c r="I432">
        <v>0.277285008</v>
      </c>
      <c r="J432">
        <v>0</v>
      </c>
    </row>
    <row r="433" spans="1:10" x14ac:dyDescent="0.2">
      <c r="A433" s="1">
        <v>40848</v>
      </c>
      <c r="B433">
        <v>14838.05</v>
      </c>
      <c r="C433">
        <v>2585124.4700000002</v>
      </c>
      <c r="D433">
        <v>2599962.52</v>
      </c>
      <c r="E433">
        <v>2599920.3229169901</v>
      </c>
      <c r="F433">
        <v>50</v>
      </c>
      <c r="G433">
        <v>443475.94984706602</v>
      </c>
      <c r="H433">
        <v>5.8625959847734199</v>
      </c>
      <c r="I433">
        <v>0</v>
      </c>
      <c r="J433">
        <v>0</v>
      </c>
    </row>
    <row r="434" spans="1:10" x14ac:dyDescent="0.2">
      <c r="A434" s="1">
        <v>40878</v>
      </c>
      <c r="B434">
        <v>13540.91</v>
      </c>
      <c r="C434">
        <v>2438046.75</v>
      </c>
      <c r="D434">
        <v>2451587.66</v>
      </c>
      <c r="E434">
        <v>2451748.7782641798</v>
      </c>
      <c r="F434">
        <v>50</v>
      </c>
      <c r="G434">
        <v>364456.93324167799</v>
      </c>
      <c r="H434">
        <v>6.7271381599564801</v>
      </c>
      <c r="I434">
        <v>3.3650066189999999</v>
      </c>
      <c r="J434">
        <v>0</v>
      </c>
    </row>
    <row r="435" spans="1:10" x14ac:dyDescent="0.2">
      <c r="A435" s="1">
        <v>40909</v>
      </c>
      <c r="B435">
        <v>8984.52</v>
      </c>
      <c r="C435">
        <v>2482459.7000000002</v>
      </c>
      <c r="D435">
        <v>2491444.2200000002</v>
      </c>
      <c r="E435">
        <v>2491443.8030353701</v>
      </c>
      <c r="F435">
        <v>50</v>
      </c>
      <c r="G435">
        <v>336284.02036967</v>
      </c>
      <c r="H435">
        <v>7.4087487127594596</v>
      </c>
      <c r="I435">
        <v>0</v>
      </c>
      <c r="J435">
        <v>0</v>
      </c>
    </row>
    <row r="436" spans="1:10" x14ac:dyDescent="0.2">
      <c r="A436" s="1">
        <v>40940</v>
      </c>
      <c r="B436">
        <v>7997.23</v>
      </c>
      <c r="C436">
        <v>2151847.3199999998</v>
      </c>
      <c r="D436">
        <v>2159844.5499999998</v>
      </c>
      <c r="E436">
        <v>2159868.0518391202</v>
      </c>
      <c r="F436">
        <v>50</v>
      </c>
      <c r="G436">
        <v>397909.86254663701</v>
      </c>
      <c r="H436">
        <v>5.4280391311024401</v>
      </c>
      <c r="I436">
        <v>2.2527156210000001</v>
      </c>
      <c r="J436">
        <v>0</v>
      </c>
    </row>
    <row r="437" spans="1:10" x14ac:dyDescent="0.2">
      <c r="A437" s="1">
        <v>40969</v>
      </c>
      <c r="B437">
        <v>5634.78</v>
      </c>
      <c r="C437">
        <v>2294409.81</v>
      </c>
      <c r="D437">
        <v>2300044.59</v>
      </c>
      <c r="E437">
        <v>2300045.2128243698</v>
      </c>
      <c r="F437">
        <v>50</v>
      </c>
      <c r="G437">
        <v>472902.95041148202</v>
      </c>
      <c r="H437">
        <v>4.8636727912631104</v>
      </c>
      <c r="I437">
        <v>0</v>
      </c>
      <c r="J437">
        <v>0</v>
      </c>
    </row>
    <row r="438" spans="1:10" x14ac:dyDescent="0.2">
      <c r="A438" s="1">
        <v>41000</v>
      </c>
      <c r="B438">
        <v>15525.77</v>
      </c>
      <c r="C438">
        <v>2322482.71</v>
      </c>
      <c r="D438">
        <v>2338008.48</v>
      </c>
      <c r="E438">
        <v>2338015.1952084401</v>
      </c>
      <c r="F438">
        <v>50</v>
      </c>
      <c r="G438">
        <v>379718.49482364702</v>
      </c>
      <c r="H438">
        <v>6.1572328635040403</v>
      </c>
      <c r="I438">
        <v>0</v>
      </c>
      <c r="J438">
        <v>0</v>
      </c>
    </row>
    <row r="439" spans="1:10" x14ac:dyDescent="0.2">
      <c r="A439" s="1">
        <v>41030</v>
      </c>
      <c r="B439">
        <v>12190.83</v>
      </c>
      <c r="C439">
        <v>1963801.24</v>
      </c>
      <c r="D439">
        <v>1975992.07</v>
      </c>
      <c r="E439">
        <v>1976000.9091565099</v>
      </c>
      <c r="F439">
        <v>50</v>
      </c>
      <c r="G439">
        <v>452378.57055833301</v>
      </c>
      <c r="H439">
        <v>4.3680250077224096</v>
      </c>
      <c r="I439">
        <v>0</v>
      </c>
      <c r="J439">
        <v>0</v>
      </c>
    </row>
    <row r="440" spans="1:10" x14ac:dyDescent="0.2">
      <c r="A440" s="1">
        <v>41061</v>
      </c>
      <c r="B440">
        <v>11194.2</v>
      </c>
      <c r="C440">
        <v>1726497.09</v>
      </c>
      <c r="D440">
        <v>1737691.29</v>
      </c>
      <c r="E440">
        <v>1737691.19654882</v>
      </c>
      <c r="F440">
        <v>50</v>
      </c>
      <c r="G440">
        <v>416463.64520057</v>
      </c>
      <c r="H440">
        <v>4.1724919247439898</v>
      </c>
      <c r="I440">
        <v>0</v>
      </c>
      <c r="J440">
        <v>0</v>
      </c>
    </row>
    <row r="441" spans="1:10" x14ac:dyDescent="0.2">
      <c r="A441" s="1">
        <v>41091</v>
      </c>
      <c r="B441">
        <v>5257.42</v>
      </c>
      <c r="C441">
        <v>1702141.92</v>
      </c>
      <c r="D441">
        <v>1707399.34</v>
      </c>
      <c r="E441">
        <v>1707399.35802246</v>
      </c>
      <c r="F441">
        <v>50</v>
      </c>
      <c r="G441">
        <v>422924.26742790302</v>
      </c>
      <c r="H441">
        <v>4.03712789622206</v>
      </c>
      <c r="I441">
        <v>0</v>
      </c>
      <c r="J441">
        <v>0</v>
      </c>
    </row>
    <row r="442" spans="1:10" x14ac:dyDescent="0.2">
      <c r="A442" s="1">
        <v>41122</v>
      </c>
      <c r="B442">
        <v>8427.2900000000009</v>
      </c>
      <c r="C442">
        <v>1727425.06</v>
      </c>
      <c r="D442">
        <v>1735852.35</v>
      </c>
      <c r="E442">
        <v>1735852.3946331399</v>
      </c>
      <c r="F442">
        <v>50</v>
      </c>
      <c r="G442">
        <v>373709.75156937802</v>
      </c>
      <c r="H442">
        <v>4.64492132555681</v>
      </c>
      <c r="I442">
        <v>0</v>
      </c>
      <c r="J442">
        <v>0</v>
      </c>
    </row>
    <row r="443" spans="1:10" x14ac:dyDescent="0.2">
      <c r="A443" s="1">
        <v>41153</v>
      </c>
      <c r="B443">
        <v>1029.4000000000001</v>
      </c>
      <c r="C443">
        <v>1617646.56</v>
      </c>
      <c r="D443">
        <v>1618675.96</v>
      </c>
      <c r="E443">
        <v>1618671.7916864101</v>
      </c>
      <c r="F443">
        <v>50</v>
      </c>
      <c r="G443">
        <v>349850.28468463803</v>
      </c>
      <c r="H443">
        <v>4.6267556796345399</v>
      </c>
      <c r="I443">
        <v>0</v>
      </c>
      <c r="J443">
        <v>0</v>
      </c>
    </row>
    <row r="444" spans="1:10" x14ac:dyDescent="0.2">
      <c r="A444" s="1">
        <v>41183</v>
      </c>
      <c r="B444">
        <v>3244.82</v>
      </c>
      <c r="C444">
        <v>1925555.34</v>
      </c>
      <c r="D444">
        <v>1928800.16</v>
      </c>
      <c r="E444">
        <v>1928800.1553579699</v>
      </c>
      <c r="F444">
        <v>50</v>
      </c>
      <c r="G444">
        <v>598549.97663883795</v>
      </c>
      <c r="H444">
        <v>3.2224546498007798</v>
      </c>
      <c r="I444">
        <v>0</v>
      </c>
      <c r="J444">
        <v>0</v>
      </c>
    </row>
    <row r="445" spans="1:10" x14ac:dyDescent="0.2">
      <c r="A445" s="1">
        <v>41214</v>
      </c>
      <c r="B445">
        <v>-6971.4</v>
      </c>
      <c r="C445">
        <v>2292032.86</v>
      </c>
      <c r="D445">
        <v>2285061.46</v>
      </c>
      <c r="E445">
        <v>2285053.9184749201</v>
      </c>
      <c r="F445">
        <v>50</v>
      </c>
      <c r="G445">
        <v>720548.78950419801</v>
      </c>
      <c r="H445">
        <v>3.1712688325342202</v>
      </c>
      <c r="I445">
        <v>0</v>
      </c>
      <c r="J445">
        <v>0</v>
      </c>
    </row>
    <row r="446" spans="1:10" x14ac:dyDescent="0.2">
      <c r="A446" s="1">
        <v>41244</v>
      </c>
      <c r="B446">
        <v>1965.45</v>
      </c>
      <c r="C446">
        <v>2526184.0699999998</v>
      </c>
      <c r="D446">
        <v>2528149.52</v>
      </c>
      <c r="E446">
        <v>2528145.5840129</v>
      </c>
      <c r="F446">
        <v>50</v>
      </c>
      <c r="G446">
        <v>876587.41554597602</v>
      </c>
      <c r="H446">
        <v>2.8840769775804498</v>
      </c>
      <c r="I446">
        <v>0</v>
      </c>
      <c r="J446">
        <v>0</v>
      </c>
    </row>
    <row r="447" spans="1:10" x14ac:dyDescent="0.2">
      <c r="A447" s="1">
        <v>41275</v>
      </c>
      <c r="B447">
        <v>1982.89</v>
      </c>
      <c r="C447">
        <v>2359891.16</v>
      </c>
      <c r="D447">
        <v>2361874.0499999998</v>
      </c>
      <c r="E447">
        <v>2361873.8485185299</v>
      </c>
      <c r="F447">
        <v>50</v>
      </c>
      <c r="G447">
        <v>749791.33594364696</v>
      </c>
      <c r="H447">
        <v>3.1500415319496802</v>
      </c>
      <c r="I447">
        <v>0</v>
      </c>
      <c r="J447">
        <v>0</v>
      </c>
    </row>
    <row r="448" spans="1:10" x14ac:dyDescent="0.2">
      <c r="A448" s="1">
        <v>41306</v>
      </c>
      <c r="B448">
        <v>2413.59</v>
      </c>
      <c r="C448">
        <v>2303506.7000000002</v>
      </c>
      <c r="D448">
        <v>2305920.29</v>
      </c>
      <c r="E448">
        <v>2305920.0742688999</v>
      </c>
      <c r="F448">
        <v>50</v>
      </c>
      <c r="G448">
        <v>678391.68101957301</v>
      </c>
      <c r="H448">
        <v>3.3990983951974099</v>
      </c>
      <c r="I448">
        <v>0</v>
      </c>
      <c r="J448">
        <v>0</v>
      </c>
    </row>
    <row r="449" spans="1:10" x14ac:dyDescent="0.2">
      <c r="A449" s="1">
        <v>41334</v>
      </c>
      <c r="B449">
        <v>10784.33</v>
      </c>
      <c r="C449">
        <v>2226755.46</v>
      </c>
      <c r="D449">
        <v>2237539.79</v>
      </c>
      <c r="E449">
        <v>2237539.6946010599</v>
      </c>
      <c r="F449">
        <v>50</v>
      </c>
      <c r="G449">
        <v>760200.40809181798</v>
      </c>
      <c r="H449">
        <v>2.9433550295211202</v>
      </c>
      <c r="I449">
        <v>0</v>
      </c>
      <c r="J449">
        <v>0</v>
      </c>
    </row>
    <row r="450" spans="1:10" x14ac:dyDescent="0.2">
      <c r="A450" s="1">
        <v>41365</v>
      </c>
      <c r="B450">
        <v>23443.89</v>
      </c>
      <c r="C450">
        <v>2150691</v>
      </c>
      <c r="D450">
        <v>2174134.89</v>
      </c>
      <c r="E450">
        <v>2174134.66400623</v>
      </c>
      <c r="F450">
        <v>50</v>
      </c>
      <c r="G450">
        <v>875306.26184155699</v>
      </c>
      <c r="H450">
        <v>2.4839243394405499</v>
      </c>
      <c r="I450">
        <v>59.864246743999999</v>
      </c>
      <c r="J450">
        <v>0</v>
      </c>
    </row>
    <row r="451" spans="1:10" x14ac:dyDescent="0.2">
      <c r="A451" s="1">
        <v>41395</v>
      </c>
      <c r="B451">
        <v>18551.78</v>
      </c>
      <c r="C451">
        <v>2354293.41</v>
      </c>
      <c r="D451">
        <v>2372845.19</v>
      </c>
      <c r="E451">
        <v>2372197.6396019598</v>
      </c>
      <c r="F451">
        <v>50</v>
      </c>
      <c r="G451">
        <v>876911.07983085699</v>
      </c>
      <c r="H451">
        <v>2.7051746684048301</v>
      </c>
      <c r="I451">
        <v>0</v>
      </c>
      <c r="J451">
        <v>0</v>
      </c>
    </row>
    <row r="452" spans="1:10" x14ac:dyDescent="0.2">
      <c r="A452" s="1">
        <v>41426</v>
      </c>
      <c r="B452">
        <v>16668.04</v>
      </c>
      <c r="C452">
        <v>2036284.69</v>
      </c>
      <c r="D452">
        <v>2052952.73</v>
      </c>
      <c r="E452">
        <v>2052952.1320899599</v>
      </c>
      <c r="F452">
        <v>50</v>
      </c>
      <c r="G452">
        <v>964650.40431231703</v>
      </c>
      <c r="H452">
        <v>2.1281825238579302</v>
      </c>
      <c r="I452">
        <v>0</v>
      </c>
      <c r="J452">
        <v>0</v>
      </c>
    </row>
    <row r="453" spans="1:10" x14ac:dyDescent="0.2">
      <c r="A453" s="1">
        <v>41456</v>
      </c>
      <c r="B453">
        <v>22832.47</v>
      </c>
      <c r="C453">
        <v>2136478.37</v>
      </c>
      <c r="D453">
        <v>2159310.84</v>
      </c>
      <c r="E453">
        <v>2159288.4226884702</v>
      </c>
      <c r="F453">
        <v>50</v>
      </c>
      <c r="G453">
        <v>1038692.22356788</v>
      </c>
      <c r="H453">
        <v>2.07885297848035</v>
      </c>
      <c r="I453">
        <v>0</v>
      </c>
      <c r="J453">
        <v>0</v>
      </c>
    </row>
    <row r="454" spans="1:10" x14ac:dyDescent="0.2">
      <c r="A454" s="1">
        <v>41487</v>
      </c>
      <c r="B454">
        <v>22177.77</v>
      </c>
      <c r="C454">
        <v>2218976.38</v>
      </c>
      <c r="D454">
        <v>2241154.15</v>
      </c>
      <c r="E454">
        <v>2227131.9140263498</v>
      </c>
      <c r="F454">
        <v>50</v>
      </c>
      <c r="G454">
        <v>915440.83697599603</v>
      </c>
      <c r="H454">
        <v>2.4366249901460502</v>
      </c>
      <c r="I454">
        <v>3454.1063495819999</v>
      </c>
      <c r="J454">
        <v>0</v>
      </c>
    </row>
    <row r="455" spans="1:10" x14ac:dyDescent="0.2">
      <c r="A455" s="1">
        <v>41518</v>
      </c>
      <c r="B455">
        <v>17842.45</v>
      </c>
      <c r="C455">
        <v>2496494.62</v>
      </c>
      <c r="D455">
        <v>2514337.0699999998</v>
      </c>
      <c r="E455">
        <v>2514356.88387935</v>
      </c>
      <c r="F455">
        <v>50</v>
      </c>
      <c r="G455">
        <v>812292.37640921399</v>
      </c>
      <c r="H455">
        <v>3.0955915492586001</v>
      </c>
      <c r="I455">
        <v>168.53206019999999</v>
      </c>
      <c r="J455">
        <v>0</v>
      </c>
    </row>
    <row r="456" spans="1:10" x14ac:dyDescent="0.2">
      <c r="A456" s="1">
        <v>41548</v>
      </c>
      <c r="B456">
        <v>15288.97</v>
      </c>
      <c r="C456">
        <v>2513336.2200000002</v>
      </c>
      <c r="D456">
        <v>2528625.19</v>
      </c>
      <c r="E456">
        <v>2528630.6935729701</v>
      </c>
      <c r="F456">
        <v>50</v>
      </c>
      <c r="G456">
        <v>904564.41595002403</v>
      </c>
      <c r="H456">
        <v>2.7954125200882101</v>
      </c>
      <c r="I456">
        <v>0</v>
      </c>
      <c r="J456">
        <v>0</v>
      </c>
    </row>
    <row r="457" spans="1:10" x14ac:dyDescent="0.2">
      <c r="A457" s="1">
        <v>41579</v>
      </c>
      <c r="B457">
        <v>17383.560000000001</v>
      </c>
      <c r="C457">
        <v>2513886.5499999998</v>
      </c>
      <c r="D457">
        <v>2531270.11</v>
      </c>
      <c r="E457">
        <v>2531270.0001855101</v>
      </c>
      <c r="F457">
        <v>50</v>
      </c>
      <c r="G457">
        <v>885902.82792620396</v>
      </c>
      <c r="H457">
        <v>2.8572772547875398</v>
      </c>
      <c r="I457">
        <v>0</v>
      </c>
      <c r="J457">
        <v>0</v>
      </c>
    </row>
    <row r="458" spans="1:10" x14ac:dyDescent="0.2">
      <c r="A458" s="1">
        <v>41609</v>
      </c>
      <c r="B458">
        <v>16329.44</v>
      </c>
      <c r="C458">
        <v>2356016.44</v>
      </c>
      <c r="D458">
        <v>2372345.88</v>
      </c>
      <c r="E458">
        <v>2372345.5248592598</v>
      </c>
      <c r="F458">
        <v>50</v>
      </c>
      <c r="G458">
        <v>775967.14333458396</v>
      </c>
      <c r="H458">
        <v>3.0572757432286699</v>
      </c>
      <c r="I458">
        <v>0</v>
      </c>
      <c r="J458">
        <v>0</v>
      </c>
    </row>
    <row r="459" spans="1:10" x14ac:dyDescent="0.2">
      <c r="A459" s="1">
        <v>41640</v>
      </c>
      <c r="B459">
        <v>14074.74</v>
      </c>
      <c r="C459">
        <v>2331946.5699999998</v>
      </c>
      <c r="D459">
        <v>2346021.31</v>
      </c>
      <c r="E459">
        <v>2346021.1445421502</v>
      </c>
      <c r="F459">
        <v>50</v>
      </c>
      <c r="G459">
        <v>745174.24001555005</v>
      </c>
      <c r="H459">
        <v>3.14828535201806</v>
      </c>
      <c r="I459">
        <v>0</v>
      </c>
      <c r="J459">
        <v>0</v>
      </c>
    </row>
    <row r="460" spans="1:10" x14ac:dyDescent="0.2">
      <c r="A460" s="1">
        <v>41671</v>
      </c>
      <c r="B460">
        <v>9519.2099999999991</v>
      </c>
      <c r="C460">
        <v>2628309.31</v>
      </c>
      <c r="D460">
        <v>2637828.52</v>
      </c>
      <c r="E460">
        <v>2637999.5326606198</v>
      </c>
      <c r="F460">
        <v>50</v>
      </c>
      <c r="G460">
        <v>745411.96461966506</v>
      </c>
      <c r="H460">
        <v>3.5389820097757898</v>
      </c>
      <c r="I460">
        <v>0</v>
      </c>
      <c r="J460">
        <v>0</v>
      </c>
    </row>
    <row r="461" spans="1:10" x14ac:dyDescent="0.2">
      <c r="A461" s="1">
        <v>41699</v>
      </c>
      <c r="B461">
        <v>9998.16</v>
      </c>
      <c r="C461">
        <v>2214866.2200000002</v>
      </c>
      <c r="D461">
        <v>2224864.38</v>
      </c>
      <c r="E461">
        <v>2224864.3597341399</v>
      </c>
      <c r="F461">
        <v>50</v>
      </c>
      <c r="G461">
        <v>796932.05445111101</v>
      </c>
      <c r="H461">
        <v>2.7917867618796199</v>
      </c>
      <c r="I461">
        <v>0</v>
      </c>
      <c r="J461">
        <v>0</v>
      </c>
    </row>
    <row r="462" spans="1:10" x14ac:dyDescent="0.2">
      <c r="A462" s="1">
        <v>41730</v>
      </c>
      <c r="B462">
        <v>11026.4</v>
      </c>
      <c r="C462">
        <v>2259973.4900000002</v>
      </c>
      <c r="D462">
        <v>2270999.89</v>
      </c>
      <c r="E462">
        <v>2271574.98955057</v>
      </c>
      <c r="F462">
        <v>50</v>
      </c>
      <c r="G462">
        <v>805576.37972312304</v>
      </c>
      <c r="H462">
        <v>2.81981393722022</v>
      </c>
      <c r="I462">
        <v>0.5134881</v>
      </c>
      <c r="J462">
        <v>0</v>
      </c>
    </row>
    <row r="463" spans="1:10" x14ac:dyDescent="0.2">
      <c r="A463" s="1">
        <v>41760</v>
      </c>
      <c r="B463">
        <v>14658.78</v>
      </c>
      <c r="C463">
        <v>2155392.1800000002</v>
      </c>
      <c r="D463">
        <v>2170050.96</v>
      </c>
      <c r="E463">
        <v>2170050.8284577201</v>
      </c>
      <c r="F463">
        <v>50</v>
      </c>
      <c r="G463">
        <v>775892.75033743796</v>
      </c>
      <c r="H463">
        <v>2.7968438002726002</v>
      </c>
      <c r="I463">
        <v>0</v>
      </c>
      <c r="J463">
        <v>0</v>
      </c>
    </row>
    <row r="464" spans="1:10" x14ac:dyDescent="0.2">
      <c r="A464" s="1">
        <v>41791</v>
      </c>
      <c r="B464">
        <v>13719.01</v>
      </c>
      <c r="C464">
        <v>2013993.58</v>
      </c>
      <c r="D464">
        <v>2027712.59</v>
      </c>
      <c r="E464">
        <v>2028007.96393309</v>
      </c>
      <c r="F464">
        <v>50</v>
      </c>
      <c r="G464">
        <v>719836.59393563098</v>
      </c>
      <c r="H464">
        <v>2.8173171258843199</v>
      </c>
      <c r="I464">
        <v>0</v>
      </c>
      <c r="J464">
        <v>0</v>
      </c>
    </row>
    <row r="465" spans="1:10" x14ac:dyDescent="0.2">
      <c r="A465" s="1">
        <v>41821</v>
      </c>
      <c r="B465">
        <v>15184.89</v>
      </c>
      <c r="C465">
        <v>1734929.89</v>
      </c>
      <c r="D465">
        <v>1750114.78</v>
      </c>
      <c r="E465">
        <v>1750114.6866144901</v>
      </c>
      <c r="F465">
        <v>50</v>
      </c>
      <c r="G465">
        <v>671543.48004954902</v>
      </c>
      <c r="H465">
        <v>2.6061077779883499</v>
      </c>
      <c r="I465">
        <v>0</v>
      </c>
      <c r="J465">
        <v>0</v>
      </c>
    </row>
    <row r="466" spans="1:10" x14ac:dyDescent="0.2">
      <c r="A466" s="1">
        <v>41852</v>
      </c>
      <c r="B466">
        <v>16364.31</v>
      </c>
      <c r="C466">
        <v>1821708.97</v>
      </c>
      <c r="D466">
        <v>1838073.28</v>
      </c>
      <c r="E466">
        <v>1838073.2457441101</v>
      </c>
      <c r="F466">
        <v>50</v>
      </c>
      <c r="G466">
        <v>722181.78530360595</v>
      </c>
      <c r="H466">
        <v>2.5451669969374602</v>
      </c>
      <c r="I466">
        <v>0</v>
      </c>
      <c r="J466">
        <v>0</v>
      </c>
    </row>
    <row r="467" spans="1:10" x14ac:dyDescent="0.2">
      <c r="A467" s="1">
        <v>41883</v>
      </c>
      <c r="B467">
        <v>16514.77</v>
      </c>
      <c r="C467">
        <v>1955011.19</v>
      </c>
      <c r="D467">
        <v>1971525.96</v>
      </c>
      <c r="E467">
        <v>1971525.67142536</v>
      </c>
      <c r="F467">
        <v>50</v>
      </c>
      <c r="G467">
        <v>728290.77299999795</v>
      </c>
      <c r="H467">
        <v>2.70705842297602</v>
      </c>
      <c r="I467">
        <v>0</v>
      </c>
      <c r="J467">
        <v>0</v>
      </c>
    </row>
    <row r="468" spans="1:10" x14ac:dyDescent="0.2">
      <c r="A468" s="1">
        <v>41913</v>
      </c>
      <c r="B468">
        <v>12368.31</v>
      </c>
      <c r="C468">
        <v>1818414.56</v>
      </c>
      <c r="D468">
        <v>1830782.87</v>
      </c>
      <c r="E468">
        <v>1830783.37467017</v>
      </c>
      <c r="F468">
        <v>50</v>
      </c>
      <c r="G468">
        <v>747142.35791326803</v>
      </c>
      <c r="H468">
        <v>2.4503809150687901</v>
      </c>
      <c r="I468">
        <v>0</v>
      </c>
      <c r="J468">
        <v>0</v>
      </c>
    </row>
    <row r="469" spans="1:10" x14ac:dyDescent="0.2">
      <c r="A469" s="1">
        <v>41944</v>
      </c>
      <c r="B469">
        <v>14035.65</v>
      </c>
      <c r="C469">
        <v>1508289.86</v>
      </c>
      <c r="D469">
        <v>1522325.51</v>
      </c>
      <c r="E469">
        <v>1522320.2841710299</v>
      </c>
      <c r="F469">
        <v>50</v>
      </c>
      <c r="G469">
        <v>795358.70827415097</v>
      </c>
      <c r="H469">
        <v>1.9140046727775299</v>
      </c>
      <c r="I469">
        <v>0</v>
      </c>
      <c r="J469">
        <v>0</v>
      </c>
    </row>
    <row r="470" spans="1:10" x14ac:dyDescent="0.2">
      <c r="A470" s="1">
        <v>41974</v>
      </c>
      <c r="B470">
        <v>10134.530000000001</v>
      </c>
      <c r="C470">
        <v>1138058.57</v>
      </c>
      <c r="D470">
        <v>1148193.1000000001</v>
      </c>
      <c r="E470">
        <v>1148192.03234583</v>
      </c>
      <c r="F470">
        <v>50</v>
      </c>
      <c r="G470">
        <v>989778.51312768494</v>
      </c>
      <c r="H470">
        <v>1.1600494627000599</v>
      </c>
      <c r="I470">
        <v>0</v>
      </c>
      <c r="J470">
        <v>0</v>
      </c>
    </row>
    <row r="471" spans="1:10" x14ac:dyDescent="0.2">
      <c r="A471" s="1">
        <v>42005</v>
      </c>
      <c r="B471">
        <v>3317.65</v>
      </c>
      <c r="C471">
        <v>767177.29</v>
      </c>
      <c r="D471">
        <v>770494.94</v>
      </c>
      <c r="E471">
        <v>770531.92558062705</v>
      </c>
      <c r="F471">
        <v>50</v>
      </c>
      <c r="G471">
        <v>899073.02681269404</v>
      </c>
      <c r="H471">
        <v>0.85703120614378503</v>
      </c>
      <c r="I471">
        <v>1.7150000000000001</v>
      </c>
      <c r="J471">
        <v>0</v>
      </c>
    </row>
    <row r="472" spans="1:10" x14ac:dyDescent="0.2">
      <c r="A472" s="1">
        <v>42036</v>
      </c>
      <c r="B472">
        <v>2620.46</v>
      </c>
      <c r="C472">
        <v>751898.92</v>
      </c>
      <c r="D472">
        <v>754519.38</v>
      </c>
      <c r="E472">
        <v>754519.14917789795</v>
      </c>
      <c r="F472">
        <v>50</v>
      </c>
      <c r="G472">
        <v>762993.48552604998</v>
      </c>
      <c r="H472">
        <v>0.98889330445290802</v>
      </c>
      <c r="I472">
        <v>0</v>
      </c>
      <c r="J472">
        <v>0</v>
      </c>
    </row>
    <row r="473" spans="1:10" x14ac:dyDescent="0.2">
      <c r="A473" s="1">
        <v>42064</v>
      </c>
      <c r="B473">
        <v>1710.67</v>
      </c>
      <c r="C473">
        <v>739988.24</v>
      </c>
      <c r="D473">
        <v>741698.91</v>
      </c>
      <c r="E473">
        <v>741698.35555157706</v>
      </c>
      <c r="F473">
        <v>50</v>
      </c>
      <c r="G473">
        <v>652194.54453665297</v>
      </c>
      <c r="H473">
        <v>1.13723483547154</v>
      </c>
      <c r="I473">
        <v>0</v>
      </c>
      <c r="J473">
        <v>0</v>
      </c>
    </row>
    <row r="474" spans="1:10" x14ac:dyDescent="0.2">
      <c r="A474" s="1">
        <v>42095</v>
      </c>
      <c r="B474">
        <v>1889.97</v>
      </c>
      <c r="C474">
        <v>758278.45</v>
      </c>
      <c r="D474">
        <v>760168.42</v>
      </c>
      <c r="E474">
        <v>760168.01147611195</v>
      </c>
      <c r="F474">
        <v>50</v>
      </c>
      <c r="G474">
        <v>560090.89911698794</v>
      </c>
      <c r="H474">
        <v>1.35722257346897</v>
      </c>
      <c r="I474">
        <v>0</v>
      </c>
      <c r="J474">
        <v>0</v>
      </c>
    </row>
    <row r="475" spans="1:10" x14ac:dyDescent="0.2">
      <c r="A475" s="1">
        <v>42125</v>
      </c>
      <c r="B475">
        <v>1561.47</v>
      </c>
      <c r="C475">
        <v>786701.73</v>
      </c>
      <c r="D475">
        <v>788263.2</v>
      </c>
      <c r="E475">
        <v>788262.82732437598</v>
      </c>
      <c r="F475">
        <v>50</v>
      </c>
      <c r="G475">
        <v>710003.41161177505</v>
      </c>
      <c r="H475">
        <v>1.11022399953676</v>
      </c>
      <c r="I475">
        <v>0</v>
      </c>
      <c r="J475">
        <v>0</v>
      </c>
    </row>
    <row r="476" spans="1:10" x14ac:dyDescent="0.2">
      <c r="A476" s="1">
        <v>42156</v>
      </c>
      <c r="B476">
        <v>1970.67</v>
      </c>
      <c r="C476">
        <v>689038.11</v>
      </c>
      <c r="D476">
        <v>691008.78</v>
      </c>
      <c r="E476">
        <v>691009.32752535399</v>
      </c>
      <c r="F476">
        <v>50</v>
      </c>
      <c r="G476">
        <v>723256.64507533703</v>
      </c>
      <c r="H476">
        <v>0.95541372793522805</v>
      </c>
      <c r="I476">
        <v>0</v>
      </c>
      <c r="J476">
        <v>0</v>
      </c>
    </row>
    <row r="477" spans="1:10" x14ac:dyDescent="0.2">
      <c r="A477" s="1">
        <v>42186</v>
      </c>
      <c r="B477">
        <v>2881.09</v>
      </c>
      <c r="C477">
        <v>650341.32999999996</v>
      </c>
      <c r="D477">
        <v>653222.42000000004</v>
      </c>
      <c r="E477">
        <v>653222.33636700595</v>
      </c>
      <c r="F477">
        <v>50</v>
      </c>
      <c r="G477">
        <v>676284.09645959898</v>
      </c>
      <c r="H477">
        <v>0.96589930147208303</v>
      </c>
      <c r="I477">
        <v>0</v>
      </c>
      <c r="J477">
        <v>0</v>
      </c>
    </row>
    <row r="478" spans="1:10" x14ac:dyDescent="0.2">
      <c r="A478" s="1">
        <v>42217</v>
      </c>
      <c r="B478">
        <v>895.07</v>
      </c>
      <c r="C478">
        <v>498878.39</v>
      </c>
      <c r="D478">
        <v>499773.46</v>
      </c>
      <c r="E478">
        <v>499773.167707093</v>
      </c>
      <c r="F478">
        <v>50</v>
      </c>
      <c r="G478">
        <v>645502.41150443302</v>
      </c>
      <c r="H478">
        <v>0.77423904047438297</v>
      </c>
      <c r="I478">
        <v>0</v>
      </c>
      <c r="J478">
        <v>0</v>
      </c>
    </row>
    <row r="479" spans="1:10" x14ac:dyDescent="0.2">
      <c r="A479" s="1">
        <v>42248</v>
      </c>
      <c r="B479">
        <v>2608.64</v>
      </c>
      <c r="C479">
        <v>561983.6</v>
      </c>
      <c r="D479">
        <v>564592.24</v>
      </c>
      <c r="E479">
        <v>564591.83587177203</v>
      </c>
      <c r="F479">
        <v>50</v>
      </c>
      <c r="G479">
        <v>604963.80450938502</v>
      </c>
      <c r="H479">
        <v>0.93326548078301297</v>
      </c>
      <c r="I479">
        <v>0</v>
      </c>
      <c r="J479">
        <v>0</v>
      </c>
    </row>
    <row r="480" spans="1:10" x14ac:dyDescent="0.2">
      <c r="A480" s="1">
        <v>42278</v>
      </c>
      <c r="B480">
        <v>1798.91</v>
      </c>
      <c r="C480">
        <v>584914.48</v>
      </c>
      <c r="D480">
        <v>586713.39</v>
      </c>
      <c r="E480">
        <v>586713.01098399097</v>
      </c>
      <c r="F480">
        <v>50</v>
      </c>
      <c r="G480">
        <v>617654.39685772802</v>
      </c>
      <c r="H480">
        <v>0.94990501803087701</v>
      </c>
      <c r="I480">
        <v>0</v>
      </c>
      <c r="J480">
        <v>0</v>
      </c>
    </row>
    <row r="481" spans="1:10" x14ac:dyDescent="0.2">
      <c r="A481" s="1">
        <v>42309</v>
      </c>
      <c r="B481">
        <v>1184.2</v>
      </c>
      <c r="C481">
        <v>594161.23</v>
      </c>
      <c r="D481">
        <v>595345.43000000005</v>
      </c>
      <c r="E481">
        <v>595344.98541873496</v>
      </c>
      <c r="F481">
        <v>50</v>
      </c>
      <c r="G481">
        <v>608669.46913203294</v>
      </c>
      <c r="H481">
        <v>0.97810883510832403</v>
      </c>
      <c r="I481">
        <v>0</v>
      </c>
      <c r="J481">
        <v>0</v>
      </c>
    </row>
    <row r="482" spans="1:10" x14ac:dyDescent="0.2">
      <c r="A482" s="1">
        <v>42339</v>
      </c>
      <c r="B482">
        <v>731.17</v>
      </c>
      <c r="C482">
        <v>536249.28</v>
      </c>
      <c r="D482">
        <v>536980.44999999995</v>
      </c>
      <c r="E482">
        <v>536979.98050161195</v>
      </c>
      <c r="F482">
        <v>50</v>
      </c>
      <c r="G482">
        <v>599486.65443523496</v>
      </c>
      <c r="H482">
        <v>0.89573300177547799</v>
      </c>
      <c r="I482">
        <v>0</v>
      </c>
      <c r="J482">
        <v>0</v>
      </c>
    </row>
    <row r="483" spans="1:10" x14ac:dyDescent="0.2">
      <c r="A483" s="1">
        <v>42370</v>
      </c>
      <c r="B483">
        <v>577.32000000000005</v>
      </c>
      <c r="C483">
        <v>420863.19</v>
      </c>
      <c r="D483">
        <v>421440.51</v>
      </c>
      <c r="E483">
        <v>421440.470405181</v>
      </c>
      <c r="F483">
        <v>50</v>
      </c>
      <c r="G483">
        <v>590126.26488496095</v>
      </c>
      <c r="H483">
        <v>0.71415304737764196</v>
      </c>
      <c r="I483">
        <v>0</v>
      </c>
      <c r="J483">
        <v>0</v>
      </c>
    </row>
    <row r="484" spans="1:10" x14ac:dyDescent="0.2">
      <c r="A484" s="1">
        <v>42401</v>
      </c>
      <c r="B484">
        <v>485.93</v>
      </c>
      <c r="C484">
        <v>408065.3</v>
      </c>
      <c r="D484">
        <v>408551.23</v>
      </c>
      <c r="E484">
        <v>408551.11970356101</v>
      </c>
      <c r="F484">
        <v>50</v>
      </c>
      <c r="G484">
        <v>527906.31354947505</v>
      </c>
      <c r="H484">
        <v>0.77390837960734404</v>
      </c>
      <c r="I484">
        <v>0</v>
      </c>
      <c r="J484">
        <v>0</v>
      </c>
    </row>
    <row r="485" spans="1:10" x14ac:dyDescent="0.2">
      <c r="A485" s="1">
        <v>42430</v>
      </c>
      <c r="B485">
        <v>965.73</v>
      </c>
      <c r="C485">
        <v>585068.57999999996</v>
      </c>
      <c r="D485">
        <v>586034.31000000006</v>
      </c>
      <c r="E485">
        <v>586034.27669836604</v>
      </c>
      <c r="F485">
        <v>50</v>
      </c>
      <c r="G485">
        <v>571784.91316195205</v>
      </c>
      <c r="H485">
        <v>1.02492084559841</v>
      </c>
      <c r="I485">
        <v>0</v>
      </c>
      <c r="J485">
        <v>0</v>
      </c>
    </row>
    <row r="486" spans="1:10" x14ac:dyDescent="0.2">
      <c r="A486" s="1">
        <v>42461</v>
      </c>
      <c r="B486">
        <v>657.19</v>
      </c>
      <c r="C486">
        <v>529238.81000000006</v>
      </c>
      <c r="D486">
        <v>529896</v>
      </c>
      <c r="E486">
        <v>529895.97224458202</v>
      </c>
      <c r="F486">
        <v>50</v>
      </c>
      <c r="G486">
        <v>555916.74191443401</v>
      </c>
      <c r="H486">
        <v>0.95319304545453398</v>
      </c>
      <c r="I486">
        <v>0</v>
      </c>
      <c r="J486">
        <v>0</v>
      </c>
    </row>
    <row r="487" spans="1:10" x14ac:dyDescent="0.2">
      <c r="A487" s="1"/>
    </row>
    <row r="488" spans="1:10" x14ac:dyDescent="0.2">
      <c r="A488" s="1"/>
      <c r="D488" s="27">
        <f>SUM(D339:D487)</f>
        <v>246736082.59999993</v>
      </c>
      <c r="G488" s="60">
        <f>SUM(G339:G487)</f>
        <v>54180395.276106939</v>
      </c>
    </row>
    <row r="489" spans="1:10" x14ac:dyDescent="0.2">
      <c r="D489" s="27">
        <f>+Z340+Z341+Z342+Z343+Z344+Z345+Z346+Z347+Z348+Z349+Z350+Z351+Z352</f>
        <v>246736082.60000005</v>
      </c>
      <c r="G489" s="60">
        <f>+Z357+Z358+Z359+Z360+Z361+Z362+Z363+Z364+Z365+Z366+Z367+Z368+Z369</f>
        <v>54180395.276106939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2016-08-04T20:45:17Z</cp:lastPrinted>
  <dcterms:created xsi:type="dcterms:W3CDTF">2005-12-05T21:32:12Z</dcterms:created>
  <dcterms:modified xsi:type="dcterms:W3CDTF">2016-08-09T16:56:05Z</dcterms:modified>
</cp:coreProperties>
</file>