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activeX/activeX2.bin" ContentType="application/vnd.ms-office.activeX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3.xml" ContentType="application/vnd.openxmlformats-officedocument.drawingml.chartshapes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ml.chartshapes+xml"/>
  <Override PartName="/xl/drawings/drawing12.xml" ContentType="application/vnd.openxmlformats-officedocument.drawing+xml"/>
  <Default Extension="vml" ContentType="application/vnd.openxmlformats-officedocument.vmlDrawing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ml.chartshapes+xml"/>
  <Default Extension="emf" ContentType="image/x-em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4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7665" yWindow="-15" windowWidth="7740" windowHeight="8685" firstSheet="14" activeTab="17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Table'!$A$1:$F$82</definedName>
    <definedName name="_xlnm.Print_Area" localSheetId="15">'Gas Volume Table'!$A$1:$C$78</definedName>
    <definedName name="_xlnm.Print_Area" localSheetId="1">'Historical Cash Receipts Table'!$A$1:$G$43</definedName>
    <definedName name="_xlnm.Print_Area" localSheetId="3">'Historical Oil Production'!$A$1:$B$41</definedName>
    <definedName name="_xlnm.Print_Area" localSheetId="19">'Lease Sale Table'!$A$1:$I$90</definedName>
    <definedName name="_xlnm.Print_Area" localSheetId="24">'Lease Sale Table 2'!$A$1:$I$84</definedName>
    <definedName name="_xlnm.Print_Area" localSheetId="21">'Leased Acres Table'!$A$1:$C$80</definedName>
    <definedName name="_xlnm.Print_Area" localSheetId="12">'Oil Price Table'!$A$1:$J$82</definedName>
    <definedName name="_xlnm.Print_Area" localSheetId="10">'Oil Volume Table'!$A$1:$C$79</definedName>
    <definedName name="_xlnm.Print_Area" localSheetId="26">Prices!$A$1:$C$23</definedName>
    <definedName name="_xlnm.Print_Area" localSheetId="23">'Productive Acres Table '!$A$1:$B$16</definedName>
    <definedName name="_xlnm.Print_Area" localSheetId="7">'Royalty Table'!$A$1:$E$20</definedName>
  </definedNames>
  <calcPr calcId="125725" calcMode="autoNoTable" iterate="1" iterateCount="1" iterateDelta="0"/>
</workbook>
</file>

<file path=xl/calcChain.xml><?xml version="1.0" encoding="utf-8"?>
<calcChain xmlns="http://schemas.openxmlformats.org/spreadsheetml/2006/main">
  <c r="C38" i="37"/>
  <c r="B32" i="58"/>
  <c r="B32" i="57"/>
  <c r="I83" i="9"/>
  <c r="I82"/>
  <c r="I81"/>
  <c r="E83"/>
  <c r="E82"/>
  <c r="E81"/>
  <c r="G267" i="1"/>
  <c r="G187"/>
  <c r="D187"/>
  <c r="Z47"/>
  <c r="Z36"/>
  <c r="Z209"/>
  <c r="Z198"/>
  <c r="Z129"/>
  <c r="Z118"/>
  <c r="T110" i="3"/>
  <c r="T130"/>
  <c r="T154"/>
  <c r="T176"/>
  <c r="T197"/>
  <c r="T219"/>
  <c r="T241"/>
  <c r="T264"/>
  <c r="T286"/>
  <c r="T308"/>
  <c r="T329"/>
  <c r="T351"/>
  <c r="T372"/>
  <c r="T392"/>
  <c r="T415"/>
  <c r="T437"/>
  <c r="T459"/>
  <c r="T482"/>
  <c r="T503"/>
  <c r="T526"/>
  <c r="T544"/>
  <c r="T561"/>
  <c r="T582"/>
  <c r="T591"/>
  <c r="T592"/>
  <c r="B19" i="1"/>
  <c r="C19"/>
  <c r="D19"/>
  <c r="Z30"/>
  <c r="Z31"/>
  <c r="Z32"/>
  <c r="Z33"/>
  <c r="Z34"/>
  <c r="Z35"/>
  <c r="D107" s="1"/>
  <c r="Z41"/>
  <c r="Z42"/>
  <c r="Z43"/>
  <c r="Z44"/>
  <c r="Z45"/>
  <c r="Z46"/>
  <c r="G107" s="1"/>
  <c r="D106"/>
  <c r="G106"/>
  <c r="Z112"/>
  <c r="Z113"/>
  <c r="Z114"/>
  <c r="Z115"/>
  <c r="Z116"/>
  <c r="Z117"/>
  <c r="Z123"/>
  <c r="Z124"/>
  <c r="Z125"/>
  <c r="Z126"/>
  <c r="Z127"/>
  <c r="Z128"/>
  <c r="D186"/>
  <c r="G186"/>
  <c r="Z192"/>
  <c r="Z193"/>
  <c r="Z194"/>
  <c r="Z195"/>
  <c r="Z196"/>
  <c r="Z197"/>
  <c r="Z203"/>
  <c r="Z204"/>
  <c r="Z205"/>
  <c r="Z206"/>
  <c r="Z207"/>
  <c r="Z208"/>
  <c r="D266"/>
  <c r="G266"/>
  <c r="E7" i="9"/>
  <c r="I7"/>
  <c r="B8"/>
  <c r="E8"/>
  <c r="I8"/>
  <c r="B9"/>
  <c r="E9"/>
  <c r="I9"/>
  <c r="B10"/>
  <c r="E10"/>
  <c r="I10"/>
  <c r="B11"/>
  <c r="E11"/>
  <c r="I11"/>
  <c r="B12"/>
  <c r="E12"/>
  <c r="I12"/>
  <c r="B13"/>
  <c r="E13"/>
  <c r="I13"/>
  <c r="B14"/>
  <c r="E14"/>
  <c r="I14"/>
  <c r="B15"/>
  <c r="E15"/>
  <c r="I15"/>
  <c r="B16"/>
  <c r="E16"/>
  <c r="I16"/>
  <c r="B17"/>
  <c r="E17"/>
  <c r="I17"/>
  <c r="E18"/>
  <c r="I18"/>
  <c r="B19"/>
  <c r="D19"/>
  <c r="E19"/>
  <c r="I19"/>
  <c r="B20"/>
  <c r="E20"/>
  <c r="H20"/>
  <c r="I20"/>
  <c r="B21"/>
  <c r="E21"/>
  <c r="I21"/>
  <c r="B22"/>
  <c r="E22"/>
  <c r="I22"/>
  <c r="E23"/>
  <c r="I23"/>
  <c r="E24"/>
  <c r="I24"/>
  <c r="D25"/>
  <c r="E25"/>
  <c r="I25"/>
  <c r="D26"/>
  <c r="E26"/>
  <c r="I26"/>
  <c r="D27"/>
  <c r="E27"/>
  <c r="I27"/>
  <c r="D28"/>
  <c r="E28"/>
  <c r="I28"/>
  <c r="D29"/>
  <c r="E29"/>
  <c r="I29"/>
  <c r="E30"/>
  <c r="I30"/>
  <c r="E31"/>
  <c r="I31"/>
  <c r="E32"/>
  <c r="I32"/>
  <c r="E33"/>
  <c r="I33"/>
  <c r="E34"/>
  <c r="I34"/>
  <c r="E35"/>
  <c r="I35"/>
  <c r="E36"/>
  <c r="I36"/>
  <c r="E37"/>
  <c r="I37"/>
  <c r="E38"/>
  <c r="I38"/>
  <c r="E39"/>
  <c r="I39"/>
  <c r="E40"/>
  <c r="I40"/>
  <c r="E41"/>
  <c r="I41"/>
  <c r="E42"/>
  <c r="I42"/>
  <c r="E43"/>
  <c r="I43"/>
  <c r="E44"/>
  <c r="I44"/>
  <c r="E45"/>
  <c r="I45"/>
  <c r="E46"/>
  <c r="I46"/>
  <c r="E47"/>
  <c r="I47"/>
  <c r="E48"/>
  <c r="I48"/>
  <c r="E49"/>
  <c r="I49"/>
  <c r="E50"/>
  <c r="I50"/>
  <c r="E51"/>
  <c r="I51"/>
  <c r="E52"/>
  <c r="I52"/>
  <c r="E53"/>
  <c r="I53"/>
  <c r="E54"/>
  <c r="I54"/>
  <c r="E55"/>
  <c r="I55"/>
  <c r="E56"/>
  <c r="I56"/>
  <c r="E57"/>
  <c r="I57"/>
  <c r="E58"/>
  <c r="I58"/>
  <c r="E59"/>
  <c r="I59"/>
  <c r="E60"/>
  <c r="I60"/>
  <c r="E61"/>
  <c r="I61"/>
  <c r="E62"/>
  <c r="I62"/>
  <c r="E64"/>
  <c r="I64"/>
  <c r="E65"/>
  <c r="I65"/>
  <c r="E66"/>
  <c r="I66"/>
  <c r="E67"/>
  <c r="I67"/>
  <c r="E68"/>
  <c r="I68"/>
  <c r="E69"/>
  <c r="I69"/>
  <c r="E70"/>
  <c r="I70"/>
  <c r="E71"/>
  <c r="I71"/>
  <c r="E72"/>
  <c r="I72"/>
  <c r="E73"/>
  <c r="I73"/>
  <c r="E74"/>
  <c r="I74"/>
  <c r="E75"/>
  <c r="I75"/>
  <c r="E76"/>
  <c r="I76"/>
  <c r="E77"/>
  <c r="I77"/>
  <c r="E78"/>
  <c r="I78"/>
  <c r="E79"/>
  <c r="I79"/>
  <c r="E80"/>
  <c r="I80"/>
  <c r="G97"/>
  <c r="H97"/>
  <c r="K97"/>
  <c r="L97"/>
  <c r="M97"/>
  <c r="B98"/>
  <c r="C98"/>
  <c r="C106"/>
  <c r="G107"/>
  <c r="H107"/>
  <c r="K107"/>
  <c r="L107"/>
  <c r="M107"/>
  <c r="B108"/>
  <c r="C108"/>
  <c r="B109"/>
  <c r="C109"/>
  <c r="D109"/>
  <c r="U31" i="50"/>
  <c r="U32"/>
  <c r="U33"/>
  <c r="U34"/>
  <c r="U35"/>
  <c r="U36"/>
  <c r="E7" i="35"/>
  <c r="I7"/>
  <c r="B8"/>
  <c r="E8"/>
  <c r="I8"/>
  <c r="B9"/>
  <c r="E9"/>
  <c r="I9"/>
  <c r="B10"/>
  <c r="E10"/>
  <c r="I10"/>
  <c r="B11"/>
  <c r="E11"/>
  <c r="I11"/>
  <c r="B12"/>
  <c r="E12"/>
  <c r="I12"/>
  <c r="B13"/>
  <c r="E13"/>
  <c r="I13"/>
  <c r="B14"/>
  <c r="E14"/>
  <c r="I14"/>
  <c r="B15"/>
  <c r="E15"/>
  <c r="I15"/>
  <c r="B16"/>
  <c r="E16"/>
  <c r="I16"/>
  <c r="B17"/>
  <c r="E17"/>
  <c r="I17"/>
  <c r="E18"/>
  <c r="I18"/>
  <c r="B19"/>
  <c r="D19"/>
  <c r="E19"/>
  <c r="I19"/>
  <c r="B20"/>
  <c r="E20"/>
  <c r="H20"/>
  <c r="I20"/>
  <c r="B21"/>
  <c r="E21"/>
  <c r="I21"/>
  <c r="B22"/>
  <c r="E22"/>
  <c r="I22"/>
  <c r="E23"/>
  <c r="I23"/>
  <c r="E24"/>
  <c r="I24"/>
  <c r="D25"/>
  <c r="E25"/>
  <c r="I25"/>
  <c r="D26"/>
  <c r="E26"/>
  <c r="I26"/>
  <c r="D27"/>
  <c r="E27"/>
  <c r="I27"/>
  <c r="D28"/>
  <c r="E28"/>
  <c r="I28"/>
  <c r="D29"/>
  <c r="E29"/>
  <c r="I29"/>
  <c r="E30"/>
  <c r="I30"/>
  <c r="E31"/>
  <c r="I31"/>
  <c r="E32"/>
  <c r="I32"/>
  <c r="E33"/>
  <c r="I33"/>
  <c r="E34"/>
  <c r="I34"/>
  <c r="E35"/>
  <c r="I35"/>
  <c r="E36"/>
  <c r="I36"/>
  <c r="E37"/>
  <c r="I37"/>
  <c r="E38"/>
  <c r="I38"/>
  <c r="I39"/>
  <c r="E40"/>
  <c r="I40"/>
  <c r="E41"/>
  <c r="I41"/>
  <c r="E42"/>
  <c r="I42"/>
  <c r="E43"/>
  <c r="I43"/>
  <c r="E44"/>
  <c r="I44"/>
  <c r="E45"/>
  <c r="I45"/>
  <c r="E46"/>
  <c r="I46"/>
  <c r="E47"/>
  <c r="I47"/>
  <c r="E48"/>
  <c r="I48"/>
  <c r="E49"/>
  <c r="I49"/>
  <c r="E50"/>
  <c r="I50"/>
  <c r="E51"/>
  <c r="I51"/>
  <c r="E52"/>
  <c r="I52"/>
  <c r="E53"/>
  <c r="I53"/>
  <c r="E54"/>
  <c r="I54"/>
  <c r="E55"/>
  <c r="I55"/>
  <c r="E56"/>
  <c r="I56"/>
  <c r="E57"/>
  <c r="I57"/>
  <c r="I58"/>
  <c r="I59"/>
  <c r="I60"/>
  <c r="E61"/>
  <c r="I61"/>
  <c r="E62"/>
  <c r="I62"/>
  <c r="E64"/>
  <c r="I64"/>
  <c r="E65"/>
  <c r="I65"/>
  <c r="E66"/>
  <c r="I66"/>
  <c r="E67"/>
  <c r="I67"/>
  <c r="E68"/>
  <c r="I68"/>
  <c r="E69"/>
  <c r="I69"/>
  <c r="E70"/>
  <c r="E71"/>
  <c r="E72"/>
  <c r="E73"/>
  <c r="E77"/>
  <c r="I77"/>
  <c r="E78"/>
  <c r="I78"/>
  <c r="E79"/>
  <c r="I79"/>
  <c r="E80"/>
  <c r="I80"/>
  <c r="E5" i="29"/>
  <c r="E6"/>
  <c r="E7"/>
  <c r="E8"/>
  <c r="E9"/>
  <c r="E10"/>
  <c r="E11"/>
  <c r="E12"/>
  <c r="E13"/>
  <c r="E14"/>
  <c r="E15"/>
  <c r="E16"/>
  <c r="E17"/>
  <c r="B18"/>
  <c r="C18"/>
  <c r="D18"/>
  <c r="B29" i="58"/>
  <c r="B30"/>
  <c r="B31"/>
  <c r="B29" i="57"/>
  <c r="B30"/>
  <c r="B31"/>
  <c r="I34"/>
  <c r="F5" i="37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B36"/>
  <c r="C36"/>
  <c r="D36"/>
  <c r="E36"/>
  <c r="E38" s="1"/>
  <c r="F36"/>
  <c r="B38" s="1"/>
  <c r="D38"/>
  <c r="E18" i="29" l="1"/>
  <c r="C20" s="1"/>
  <c r="B20"/>
  <c r="D20"/>
  <c r="D267" i="1"/>
  <c r="B34" i="58"/>
  <c r="B36" s="1"/>
  <c r="B34" i="57"/>
  <c r="B36" s="1"/>
</calcChain>
</file>

<file path=xl/sharedStrings.xml><?xml version="1.0" encoding="utf-8"?>
<sst xmlns="http://schemas.openxmlformats.org/spreadsheetml/2006/main" count="391" uniqueCount="159">
  <si>
    <t>Oil</t>
  </si>
  <si>
    <t>Gas</t>
  </si>
  <si>
    <t>Plant Products</t>
  </si>
  <si>
    <t>ROYALTY</t>
  </si>
  <si>
    <r>
      <t>1</t>
    </r>
    <r>
      <rPr>
        <sz val="10"/>
        <rFont val="Arial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</si>
  <si>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</si>
  <si>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</si>
  <si>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</si>
  <si>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</si>
  <si>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</si>
  <si>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</si>
  <si>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</si>
  <si>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</si>
  <si>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</si>
  <si>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</si>
  <si>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</si>
  <si>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</si>
  <si>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</si>
  <si>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</si>
  <si>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</si>
  <si>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</si>
  <si>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</si>
  <si>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</si>
  <si>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</si>
  <si>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</si>
  <si>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</si>
  <si>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</si>
  <si>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</si>
  <si>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</si>
  <si>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</si>
  <si>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</si>
  <si>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</si>
  <si>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</si>
  <si>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</si>
  <si>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</si>
  <si>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</si>
  <si>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</si>
  <si>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</si>
  <si>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</si>
  <si>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</si>
  <si>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</si>
  <si>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</si>
  <si>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</si>
  <si>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</si>
  <si>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</si>
  <si>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</si>
  <si>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</si>
  <si>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</si>
  <si>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</si>
  <si>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</si>
  <si>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</si>
  <si>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</si>
  <si>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</si>
  <si>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</si>
  <si>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</si>
  <si>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</si>
  <si>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</si>
  <si>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</si>
  <si>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</si>
  <si>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</si>
  <si>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</si>
  <si>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</si>
  <si>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</si>
  <si>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</si>
  <si>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</si>
  <si>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</si>
  <si>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</si>
  <si>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</si>
  <si>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</si>
  <si>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</si>
  <si>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</si>
  <si>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</si>
  <si>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</si>
  <si>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</si>
  <si>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</rPr>
      <t>1</t>
    </r>
  </si>
  <si>
    <r>
      <t>Gas</t>
    </r>
    <r>
      <rPr>
        <u/>
        <vertAlign val="superscript"/>
        <sz val="10"/>
        <rFont val="Arial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</si>
  <si>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</si>
  <si>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</si>
  <si>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</si>
  <si>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</si>
  <si>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</si>
  <si>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</si>
  <si>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</si>
  <si>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</si>
  <si>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</si>
  <si>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</si>
  <si>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</si>
  <si>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</si>
  <si>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</si>
  <si>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</si>
  <si>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</si>
  <si>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</si>
  <si>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</si>
  <si>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</si>
  <si>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</si>
  <si>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</si>
  <si>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</si>
  <si>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</si>
  <si>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</si>
  <si>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</si>
  <si>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</si>
  <si>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</si>
  <si>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</si>
  <si>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</si>
  <si>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</si>
  <si>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</si>
  <si>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</si>
  <si>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</si>
  <si>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</si>
  <si>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</si>
  <si>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</si>
  <si>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</si>
  <si>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</si>
  <si>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</si>
  <si>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</si>
  <si>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</si>
  <si>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</si>
  <si>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</si>
  <si>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</si>
  <si>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</si>
  <si>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</si>
  <si>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</si>
  <si>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</si>
  <si>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</si>
  <si>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</si>
  <si>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</si>
  <si>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</si>
  <si>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</si>
  <si>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</si>
  <si>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</si>
  <si>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</si>
  <si>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</si>
  <si>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</si>
  <si>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</si>
  <si>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</si>
  <si>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</si>
  <si>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</si>
  <si>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</si>
  <si>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</si>
  <si>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</si>
  <si>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</si>
  <si>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</si>
  <si>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</si>
  <si>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</si>
  <si>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</si>
  <si>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</si>
  <si>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</si>
  <si>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</si>
  <si>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</si>
  <si>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</si>
  <si>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</si>
  <si>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</si>
  <si>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</si>
  <si>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09-10*</t>
  </si>
  <si>
    <t>FY 09-10 Projected</t>
  </si>
  <si>
    <t>*Fiscal Year to date July 2009 - January 2010</t>
  </si>
  <si>
    <t>For Calendar Years 2006, 2007, 2008, 2009 and 2010</t>
  </si>
  <si>
    <t>Total Feb 09-Feb 10</t>
  </si>
  <si>
    <t>Source:  Daily Cash Gas Prices @ Henry Hub $/mmbtu.</t>
  </si>
</sst>
</file>

<file path=xl/styles.xml><?xml version="1.0" encoding="utf-8"?>
<styleSheet xmlns="http://schemas.openxmlformats.org/spreadsheetml/2006/main">
  <numFmts count="14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&quot;$&quot;#,##0.0000"/>
    <numFmt numFmtId="172" formatCode="#,##0.000"/>
    <numFmt numFmtId="173" formatCode="&quot;$&quot;#,##0.000"/>
  </numFmts>
  <fonts count="20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name val="Arial"/>
    </font>
    <font>
      <sz val="8"/>
      <name val="Arial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171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2" fontId="0" fillId="0" borderId="0" xfId="0" applyNumberFormat="1"/>
    <xf numFmtId="172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173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41" fontId="19" fillId="0" borderId="0" xfId="1" applyNumberFormat="1" applyFont="1"/>
    <xf numFmtId="9" fontId="1" fillId="0" borderId="0" xfId="1" applyNumberFormat="1"/>
    <xf numFmtId="9" fontId="0" fillId="0" borderId="0" xfId="0" applyNumberForma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Cash Receipts Table'!$A$5:$A$34</c:f>
              <c:strCache>
                <c:ptCount val="30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09-10*</c:v>
                </c:pt>
              </c:strCache>
            </c:strRef>
          </c:cat>
          <c:val>
            <c:numRef>
              <c:f>'Historical Cash Receipts Table'!$C$5:$C$34</c:f>
              <c:numCache>
                <c:formatCode>"$"#,##0</c:formatCode>
                <c:ptCount val="30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385542853.55999994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Cash Receipts Table'!$A$5:$A$34</c:f>
              <c:strCache>
                <c:ptCount val="30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09-10*</c:v>
                </c:pt>
              </c:strCache>
            </c:strRef>
          </c:cat>
          <c:val>
            <c:numRef>
              <c:f>'Historical Cash Receipts Table'!$D$5:$D$34</c:f>
              <c:numCache>
                <c:formatCode>"$"#,##0</c:formatCode>
                <c:ptCount val="30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24164696.980000004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Cash Receipts Table'!$A$5:$A$34</c:f>
              <c:strCache>
                <c:ptCount val="30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09-10*</c:v>
                </c:pt>
              </c:strCache>
            </c:strRef>
          </c:cat>
          <c:val>
            <c:numRef>
              <c:f>'Historical Cash Receipts Table'!$E$5:$E$34</c:f>
              <c:numCache>
                <c:formatCode>"$"#,##0</c:formatCode>
                <c:ptCount val="30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3309445.5100000002</c:v>
                </c:pt>
              </c:numCache>
            </c:numRef>
          </c:val>
        </c:ser>
        <c:overlap val="100"/>
        <c:axId val="84822272"/>
        <c:axId val="84828160"/>
      </c:barChart>
      <c:catAx>
        <c:axId val="848222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828160"/>
        <c:crosses val="autoZero"/>
        <c:auto val="1"/>
        <c:lblAlgn val="ctr"/>
        <c:lblOffset val="100"/>
        <c:tickLblSkip val="1"/>
        <c:tickMarkSkip val="1"/>
      </c:catAx>
      <c:valAx>
        <c:axId val="848281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822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096"/>
          <c:h val="3.4805890227577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4892"/>
          <c:y val="1.974612129760229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847207586933619E-2"/>
          <c:y val="0.13399153737658676"/>
          <c:w val="0.94099051633298281"/>
          <c:h val="0.76586741889985943"/>
        </c:manualLayout>
      </c:layout>
      <c:lineChart>
        <c:grouping val="standard"/>
        <c:ser>
          <c:idx val="1"/>
          <c:order val="0"/>
          <c:tx>
            <c:strRef>
              <c:f>Prices!$G$16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Prices!$H$14:$S$14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Prices!$H$16:$S$16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</c:ser>
        <c:ser>
          <c:idx val="2"/>
          <c:order val="1"/>
          <c:tx>
            <c:strRef>
              <c:f>Prices!$G$17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Prices!$H$14:$S$14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Prices!$H$17:$S$17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</c:ser>
        <c:ser>
          <c:idx val="3"/>
          <c:order val="2"/>
          <c:tx>
            <c:strRef>
              <c:f>Prices!$G$18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Prices!$H$14:$S$14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Prices!$H$18:$S$18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Prices!$H$19:$S$19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</c:ser>
        <c:ser>
          <c:idx val="0"/>
          <c:order val="4"/>
          <c:tx>
            <c:strRef>
              <c:f>Prices!$G$20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Prices!$H$20:$S$20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Prices!$H$21:$S$21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</c:numCache>
            </c:numRef>
          </c:val>
        </c:ser>
        <c:marker val="1"/>
        <c:axId val="86064128"/>
        <c:axId val="86086784"/>
      </c:lineChart>
      <c:catAx>
        <c:axId val="86064128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86784"/>
        <c:crosses val="autoZero"/>
        <c:auto val="1"/>
        <c:lblAlgn val="ctr"/>
        <c:lblOffset val="100"/>
        <c:tickLblSkip val="1"/>
        <c:tickMarkSkip val="1"/>
      </c:catAx>
      <c:valAx>
        <c:axId val="860867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6412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403582718651231"/>
          <c:y val="0.96050775740479588"/>
          <c:w val="0.45986929189172748"/>
          <c:h val="3.135346445587107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06"/>
          <c:y val="1.974612129760229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976817702845119E-2"/>
          <c:y val="0.11142454160789844"/>
          <c:w val="0.91148577449947354"/>
          <c:h val="0.78843441466854791"/>
        </c:manualLayout>
      </c:layout>
      <c:lineChart>
        <c:grouping val="standard"/>
        <c:ser>
          <c:idx val="0"/>
          <c:order val="0"/>
          <c:tx>
            <c:strRef>
              <c:f>'Lease Sale Table 2'!$A$95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2'!$B$94:$M$94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2'!$B$95:$M$95</c:f>
            </c:numRef>
          </c:val>
        </c:ser>
        <c:ser>
          <c:idx val="2"/>
          <c:order val="1"/>
          <c:tx>
            <c:strRef>
              <c:f>'Lease Sale Table 2'!$A$97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2'!$B$94:$M$94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2'!$B$97:$M$97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</c:ser>
        <c:ser>
          <c:idx val="3"/>
          <c:order val="2"/>
          <c:tx>
            <c:strRef>
              <c:f>'Lease Sale Table 2'!$A$98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2'!$B$94:$M$94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2'!$B$98:$M$98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2'!$B$94:$M$94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2'!$B$99:$M$99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</c:ser>
        <c:ser>
          <c:idx val="1"/>
          <c:order val="4"/>
          <c:tx>
            <c:strRef>
              <c:f>'Lease Sale Table 2'!$A$100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2'!$B$94:$M$94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2'!$B$100:$M$100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'Lease Sale Table 2'!$B$101:$M$101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</c:numCache>
            </c:numRef>
          </c:val>
        </c:ser>
        <c:marker val="1"/>
        <c:axId val="85914368"/>
        <c:axId val="85916288"/>
      </c:lineChart>
      <c:catAx>
        <c:axId val="859143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16288"/>
        <c:crosses val="autoZero"/>
        <c:auto val="1"/>
        <c:lblAlgn val="ctr"/>
        <c:lblOffset val="100"/>
        <c:tickLblSkip val="1"/>
        <c:tickMarkSkip val="1"/>
      </c:catAx>
      <c:valAx>
        <c:axId val="859162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14368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67017913593259"/>
          <c:y val="0.96050775740479588"/>
          <c:w val="0.3832244467860908"/>
          <c:h val="3.135346445587107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792"/>
          <c:y val="1.981505944517835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34904714142422"/>
          <c:y val="7.2655217965653898E-2"/>
          <c:w val="0.79338014042126326"/>
          <c:h val="0.816380449141347"/>
        </c:manualLayout>
      </c:layout>
      <c:lineChart>
        <c:grouping val="standard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</c:numCache>
            </c:numRef>
          </c:val>
        </c:ser>
        <c:marker val="1"/>
        <c:axId val="86322560"/>
        <c:axId val="86328448"/>
      </c:lineChart>
      <c:catAx>
        <c:axId val="86322560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28448"/>
        <c:crosses val="autoZero"/>
        <c:auto val="1"/>
        <c:lblAlgn val="ctr"/>
        <c:lblOffset val="100"/>
        <c:tickLblSkip val="1"/>
        <c:tickMarkSkip val="1"/>
      </c:catAx>
      <c:valAx>
        <c:axId val="863284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59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22560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91173520561726"/>
          <c:y val="0.94583883751651343"/>
          <c:w val="0.49945026681093163"/>
          <c:h val="2.849346605782599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014"/>
          <c:y val="1.974612129760229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32033719704947"/>
          <c:y val="0.11142454160789844"/>
          <c:w val="0.88514225500526822"/>
          <c:h val="0.78984485190409093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39934</c:v>
                </c:pt>
                <c:pt idx="1">
                  <c:v>39965</c:v>
                </c:pt>
                <c:pt idx="2">
                  <c:v>39995</c:v>
                </c:pt>
                <c:pt idx="3">
                  <c:v>40026</c:v>
                </c:pt>
                <c:pt idx="4">
                  <c:v>40057</c:v>
                </c:pt>
                <c:pt idx="5">
                  <c:v>40087</c:v>
                </c:pt>
                <c:pt idx="6">
                  <c:v>40118</c:v>
                </c:pt>
                <c:pt idx="7">
                  <c:v>40148</c:v>
                </c:pt>
                <c:pt idx="8">
                  <c:v>40179</c:v>
                </c:pt>
                <c:pt idx="9">
                  <c:v>40210</c:v>
                </c:pt>
                <c:pt idx="10">
                  <c:v>40238</c:v>
                </c:pt>
                <c:pt idx="11">
                  <c:v>40269</c:v>
                </c:pt>
                <c:pt idx="12">
                  <c:v>40299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392998</c:v>
                </c:pt>
                <c:pt idx="1">
                  <c:v>393076</c:v>
                </c:pt>
                <c:pt idx="2">
                  <c:v>394111</c:v>
                </c:pt>
                <c:pt idx="3">
                  <c:v>395043</c:v>
                </c:pt>
                <c:pt idx="4">
                  <c:v>395187</c:v>
                </c:pt>
                <c:pt idx="5">
                  <c:v>392235</c:v>
                </c:pt>
                <c:pt idx="6">
                  <c:v>391851</c:v>
                </c:pt>
                <c:pt idx="7">
                  <c:v>390973</c:v>
                </c:pt>
                <c:pt idx="8">
                  <c:v>390813</c:v>
                </c:pt>
                <c:pt idx="9">
                  <c:v>391410</c:v>
                </c:pt>
                <c:pt idx="10">
                  <c:v>391132</c:v>
                </c:pt>
                <c:pt idx="11">
                  <c:v>388695</c:v>
                </c:pt>
                <c:pt idx="12">
                  <c:v>388234</c:v>
                </c:pt>
              </c:numCache>
            </c:numRef>
          </c:val>
        </c:ser>
        <c:marker val="1"/>
        <c:axId val="86414464"/>
        <c:axId val="86416384"/>
      </c:lineChart>
      <c:dateAx>
        <c:axId val="86414464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4163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416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41E-2"/>
              <c:y val="0.4753173483779973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41446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351"/>
          <c:y val="5.354752342704152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338308457711449"/>
          <c:y val="0.1646586345381526"/>
          <c:w val="0.8666666666666667"/>
          <c:h val="0.62784471218206206"/>
        </c:manualLayout>
      </c:layout>
      <c:barChart>
        <c:barDir val="col"/>
        <c:grouping val="stacked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Oil Production'!$A$5:$A$32</c:f>
              <c:strCache>
                <c:ptCount val="28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 Projected</c:v>
                </c:pt>
              </c:strCache>
            </c:strRef>
          </c:cat>
          <c:val>
            <c:numRef>
              <c:f>'Historical Oil Production'!$B$5:$B$32</c:f>
              <c:numCache>
                <c:formatCode>#,##0</c:formatCode>
                <c:ptCount val="28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4295775.4152736198</c:v>
                </c:pt>
                <c:pt idx="25">
                  <c:v>4610141.5813542809</c:v>
                </c:pt>
                <c:pt idx="26">
                  <c:v>3962527.6476321602</c:v>
                </c:pt>
                <c:pt idx="27">
                  <c:v>4097813.268675175</c:v>
                </c:pt>
              </c:numCache>
            </c:numRef>
          </c:val>
        </c:ser>
        <c:overlap val="100"/>
        <c:axId val="84884864"/>
        <c:axId val="84919424"/>
      </c:barChart>
      <c:catAx>
        <c:axId val="848848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919424"/>
        <c:crosses val="autoZero"/>
        <c:auto val="1"/>
        <c:lblAlgn val="ctr"/>
        <c:lblOffset val="100"/>
        <c:tickLblSkip val="1"/>
        <c:tickMarkSkip val="1"/>
      </c:catAx>
      <c:valAx>
        <c:axId val="849194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192E-3"/>
              <c:y val="0.4404283801874165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884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151"/>
          <c:y val="0.96385542168674743"/>
          <c:w val="0.12636815920398015"/>
          <c:h val="3.34672021419009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134328358208974"/>
          <c:y val="0.1646586345381526"/>
          <c:w val="0.85870646766169212"/>
          <c:h val="0.66398929049531519"/>
        </c:manualLayout>
      </c:layout>
      <c:barChart>
        <c:barDir val="col"/>
        <c:grouping val="stacked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Gas Production'!$A$5:$A$32</c:f>
              <c:strCache>
                <c:ptCount val="28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 Projected</c:v>
                </c:pt>
              </c:strCache>
            </c:strRef>
          </c:cat>
          <c:val>
            <c:numRef>
              <c:f>'Historical Gas Production'!$B$5:$B$32</c:f>
              <c:numCache>
                <c:formatCode>#,##0</c:formatCode>
                <c:ptCount val="28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42725771.92322164</c:v>
                </c:pt>
                <c:pt idx="25">
                  <c:v>44599365.51181975</c:v>
                </c:pt>
                <c:pt idx="26">
                  <c:v>46151111.385969087</c:v>
                </c:pt>
                <c:pt idx="27">
                  <c:v>37822424.663742132</c:v>
                </c:pt>
              </c:numCache>
            </c:numRef>
          </c:val>
        </c:ser>
        <c:overlap val="100"/>
        <c:axId val="85067264"/>
        <c:axId val="85068800"/>
      </c:barChart>
      <c:catAx>
        <c:axId val="850672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68800"/>
        <c:crosses val="autoZero"/>
        <c:auto val="1"/>
        <c:lblAlgn val="ctr"/>
        <c:lblOffset val="100"/>
        <c:tickLblSkip val="1"/>
        <c:tickMarkSkip val="1"/>
      </c:catAx>
      <c:valAx>
        <c:axId val="850688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192E-3"/>
              <c:y val="0.4645247657295855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7632"/>
        </c:manualLayout>
      </c:layout>
      <c:barChart>
        <c:barDir val="col"/>
        <c:grouping val="stacked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'Disposition Month'!$A$5:$A$17</c:f>
              <c:numCache>
                <c:formatCode>mmmm\ yyyy</c:formatCode>
                <c:ptCount val="13"/>
                <c:pt idx="0">
                  <c:v>39845</c:v>
                </c:pt>
                <c:pt idx="1">
                  <c:v>39873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9585398.8399999999</c:v>
                </c:pt>
                <c:pt idx="1">
                  <c:v>13692997.01</c:v>
                </c:pt>
                <c:pt idx="2">
                  <c:v>13864201.82</c:v>
                </c:pt>
                <c:pt idx="3">
                  <c:v>16986421.359999999</c:v>
                </c:pt>
                <c:pt idx="4">
                  <c:v>19110639.149999999</c:v>
                </c:pt>
                <c:pt idx="5">
                  <c:v>18229003.16</c:v>
                </c:pt>
                <c:pt idx="6">
                  <c:v>20545539.239999998</c:v>
                </c:pt>
                <c:pt idx="7">
                  <c:v>20741013.949999999</c:v>
                </c:pt>
                <c:pt idx="8">
                  <c:v>23498379.739999998</c:v>
                </c:pt>
                <c:pt idx="9">
                  <c:v>20749528.059999999</c:v>
                </c:pt>
                <c:pt idx="10">
                  <c:v>22096966.379999999</c:v>
                </c:pt>
                <c:pt idx="11">
                  <c:v>20591584.170000002</c:v>
                </c:pt>
                <c:pt idx="12">
                  <c:v>20751790.719999999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'Disposition Month'!$A$5:$A$17</c:f>
              <c:numCache>
                <c:formatCode>mmmm\ yyyy</c:formatCode>
                <c:ptCount val="13"/>
                <c:pt idx="0">
                  <c:v>39845</c:v>
                </c:pt>
                <c:pt idx="1">
                  <c:v>39873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14530549.58</c:v>
                </c:pt>
                <c:pt idx="1">
                  <c:v>13531576.720000001</c:v>
                </c:pt>
                <c:pt idx="2">
                  <c:v>11957256.050000001</c:v>
                </c:pt>
                <c:pt idx="3">
                  <c:v>12864570.35</c:v>
                </c:pt>
                <c:pt idx="4">
                  <c:v>12126161.439999999</c:v>
                </c:pt>
                <c:pt idx="5">
                  <c:v>11566002.42</c:v>
                </c:pt>
                <c:pt idx="6">
                  <c:v>10377611.289999999</c:v>
                </c:pt>
                <c:pt idx="7">
                  <c:v>8349328.3099999996</c:v>
                </c:pt>
                <c:pt idx="8">
                  <c:v>11855028.9</c:v>
                </c:pt>
                <c:pt idx="9">
                  <c:v>11122857.25</c:v>
                </c:pt>
                <c:pt idx="10">
                  <c:v>14627825.789999999</c:v>
                </c:pt>
                <c:pt idx="11">
                  <c:v>16424945.800000001</c:v>
                </c:pt>
                <c:pt idx="12">
                  <c:v>13390100.380000001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'Disposition Month'!$A$5:$A$17</c:f>
              <c:numCache>
                <c:formatCode>mmmm\ yyyy</c:formatCode>
                <c:ptCount val="13"/>
                <c:pt idx="0">
                  <c:v>39845</c:v>
                </c:pt>
                <c:pt idx="1">
                  <c:v>39873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845572.63</c:v>
                </c:pt>
                <c:pt idx="1">
                  <c:v>871593.02</c:v>
                </c:pt>
                <c:pt idx="2">
                  <c:v>851719.81</c:v>
                </c:pt>
                <c:pt idx="3">
                  <c:v>1062286.74</c:v>
                </c:pt>
                <c:pt idx="4">
                  <c:v>1172743.3500000001</c:v>
                </c:pt>
                <c:pt idx="5">
                  <c:v>1091492.6499999999</c:v>
                </c:pt>
                <c:pt idx="6">
                  <c:v>1523806.34</c:v>
                </c:pt>
                <c:pt idx="7">
                  <c:v>1416197.04</c:v>
                </c:pt>
                <c:pt idx="8">
                  <c:v>1734497.09</c:v>
                </c:pt>
                <c:pt idx="9">
                  <c:v>1718804.87</c:v>
                </c:pt>
                <c:pt idx="10">
                  <c:v>1724725.14</c:v>
                </c:pt>
                <c:pt idx="11">
                  <c:v>1746366.93</c:v>
                </c:pt>
                <c:pt idx="12">
                  <c:v>1782620.61</c:v>
                </c:pt>
              </c:numCache>
            </c:numRef>
          </c:val>
        </c:ser>
        <c:overlap val="100"/>
        <c:axId val="85037824"/>
        <c:axId val="85039360"/>
      </c:barChart>
      <c:dateAx>
        <c:axId val="85037824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393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0393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37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804"/>
          <c:y val="0.93143596377749027"/>
          <c:w val="0.21592039800995039"/>
          <c:h val="4.398447606727040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29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37407797681778"/>
          <c:y val="0.12275566523150133"/>
          <c:w val="0.88198103266596461"/>
          <c:h val="0.72637517630465465"/>
        </c:manualLayout>
      </c:layout>
      <c:lineChart>
        <c:grouping val="standard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18093394.57</c:v>
                </c:pt>
                <c:pt idx="1">
                  <c:v>17057809.25</c:v>
                </c:pt>
                <c:pt idx="2">
                  <c:v>20696514.66</c:v>
                </c:pt>
                <c:pt idx="3">
                  <c:v>21309626.440000001</c:v>
                </c:pt>
                <c:pt idx="4">
                  <c:v>22388170.960000001</c:v>
                </c:pt>
                <c:pt idx="5">
                  <c:v>22940131.34</c:v>
                </c:pt>
                <c:pt idx="6">
                  <c:v>25621091.559999999</c:v>
                </c:pt>
                <c:pt idx="7">
                  <c:v>23968905.649999999</c:v>
                </c:pt>
                <c:pt idx="8">
                  <c:v>25119461.34</c:v>
                </c:pt>
                <c:pt idx="9">
                  <c:v>28651571.100000001</c:v>
                </c:pt>
                <c:pt idx="10">
                  <c:v>30551394.359999999</c:v>
                </c:pt>
                <c:pt idx="11">
                  <c:v>31701753.640000001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30042077.699999999</c:v>
                </c:pt>
                <c:pt idx="1">
                  <c:v>29628041.870000001</c:v>
                </c:pt>
                <c:pt idx="2">
                  <c:v>33516734.899999999</c:v>
                </c:pt>
                <c:pt idx="3">
                  <c:v>38099308.770000003</c:v>
                </c:pt>
                <c:pt idx="4">
                  <c:v>44579864.579999998</c:v>
                </c:pt>
                <c:pt idx="5">
                  <c:v>46110021.299999997</c:v>
                </c:pt>
                <c:pt idx="6">
                  <c:v>47857196.240000002</c:v>
                </c:pt>
                <c:pt idx="7">
                  <c:v>39787105.700000003</c:v>
                </c:pt>
                <c:pt idx="8">
                  <c:v>12431068.33</c:v>
                </c:pt>
                <c:pt idx="9">
                  <c:v>20713356.59</c:v>
                </c:pt>
                <c:pt idx="10">
                  <c:v>17223610.09</c:v>
                </c:pt>
                <c:pt idx="11">
                  <c:v>11226328.310000001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10901611.109999999</c:v>
                </c:pt>
                <c:pt idx="1">
                  <c:v>9585398.8399999999</c:v>
                </c:pt>
                <c:pt idx="2">
                  <c:v>13692997.01</c:v>
                </c:pt>
                <c:pt idx="3">
                  <c:v>13864201.82</c:v>
                </c:pt>
                <c:pt idx="4">
                  <c:v>16986421.359999999</c:v>
                </c:pt>
                <c:pt idx="5">
                  <c:v>19110639.149999999</c:v>
                </c:pt>
                <c:pt idx="6">
                  <c:v>18229003.16</c:v>
                </c:pt>
                <c:pt idx="7">
                  <c:v>20545539.239999998</c:v>
                </c:pt>
                <c:pt idx="8">
                  <c:v>20741013.949999999</c:v>
                </c:pt>
                <c:pt idx="9">
                  <c:v>23498379.739999998</c:v>
                </c:pt>
                <c:pt idx="10">
                  <c:v>20749528.059999999</c:v>
                </c:pt>
                <c:pt idx="11">
                  <c:v>22096966.379999999</c:v>
                </c:pt>
              </c:numCache>
            </c:numRef>
          </c:val>
        </c:ser>
        <c:ser>
          <c:idx val="6"/>
          <c:order val="6"/>
          <c:tx>
            <c:strRef>
              <c:f>'Disposition Month'!$M$47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20591584.170000002</c:v>
                </c:pt>
                <c:pt idx="1">
                  <c:v>20751790.719999999</c:v>
                </c:pt>
                <c:pt idx="2">
                  <c:v>21500711.280000001</c:v>
                </c:pt>
              </c:numCache>
            </c:numRef>
          </c:val>
        </c:ser>
        <c:marker val="1"/>
        <c:axId val="85363328"/>
        <c:axId val="85369600"/>
      </c:lineChart>
      <c:catAx>
        <c:axId val="85363328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369600"/>
        <c:crosses val="autoZero"/>
        <c:auto val="1"/>
        <c:lblAlgn val="ctr"/>
        <c:lblOffset val="100"/>
        <c:tickLblSkip val="1"/>
        <c:tickMarkSkip val="1"/>
      </c:catAx>
      <c:valAx>
        <c:axId val="85369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36332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0899192132068"/>
          <c:y val="0.95529610881071858"/>
          <c:w val="0.80429926238145455"/>
          <c:h val="3.509171879890797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29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42781875658594"/>
          <c:y val="0.11001410437235543"/>
          <c:w val="0.88514225500526822"/>
          <c:h val="0.72637517630465465"/>
        </c:manualLayout>
      </c:layout>
      <c:lineChart>
        <c:grouping val="standard"/>
        <c:ser>
          <c:idx val="0"/>
          <c:order val="0"/>
          <c:tx>
            <c:strRef>
              <c:f>'Disposition Month'!$M$41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</c:ser>
        <c:ser>
          <c:idx val="1"/>
          <c:order val="1"/>
          <c:tx>
            <c:strRef>
              <c:f>'Disposition Month'!$M$42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</c:ser>
        <c:ser>
          <c:idx val="2"/>
          <c:order val="2"/>
          <c:tx>
            <c:strRef>
              <c:f>'Disposition Month'!$M$43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</c:ser>
        <c:ser>
          <c:idx val="3"/>
          <c:order val="3"/>
          <c:tx>
            <c:strRef>
              <c:f>'Disposition Month'!$M$44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370281.82475055201</c:v>
                </c:pt>
                <c:pt idx="1">
                  <c:v>335002.06815344997</c:v>
                </c:pt>
                <c:pt idx="2">
                  <c:v>381695.42988469702</c:v>
                </c:pt>
                <c:pt idx="3">
                  <c:v>382188.84643081401</c:v>
                </c:pt>
                <c:pt idx="4">
                  <c:v>395660.57492457499</c:v>
                </c:pt>
                <c:pt idx="5">
                  <c:v>387823.89757587702</c:v>
                </c:pt>
                <c:pt idx="6">
                  <c:v>385323.343684452</c:v>
                </c:pt>
                <c:pt idx="7">
                  <c:v>372838.208520621</c:v>
                </c:pt>
                <c:pt idx="8">
                  <c:v>370203.73273873999</c:v>
                </c:pt>
                <c:pt idx="9">
                  <c:v>392399.272827673</c:v>
                </c:pt>
                <c:pt idx="10">
                  <c:v>381051.78277435701</c:v>
                </c:pt>
                <c:pt idx="11">
                  <c:v>405116.97617946501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362026.70277940598</c:v>
                </c:pt>
                <c:pt idx="1">
                  <c:v>363577.474245805</c:v>
                </c:pt>
                <c:pt idx="2">
                  <c:v>383393.30920469802</c:v>
                </c:pt>
                <c:pt idx="3">
                  <c:v>391783.10255913198</c:v>
                </c:pt>
                <c:pt idx="4">
                  <c:v>413881.77517413301</c:v>
                </c:pt>
                <c:pt idx="5">
                  <c:v>388534.04119160603</c:v>
                </c:pt>
                <c:pt idx="6">
                  <c:v>432795.44846274098</c:v>
                </c:pt>
                <c:pt idx="7">
                  <c:v>391264.56327452598</c:v>
                </c:pt>
                <c:pt idx="8">
                  <c:v>136162.46979017899</c:v>
                </c:pt>
                <c:pt idx="9">
                  <c:v>303555.54567408201</c:v>
                </c:pt>
                <c:pt idx="10">
                  <c:v>331735.88943664799</c:v>
                </c:pt>
                <c:pt idx="11">
                  <c:v>358820.84592597903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336053.18273033202</c:v>
                </c:pt>
                <c:pt idx="1">
                  <c:v>300309.28393947199</c:v>
                </c:pt>
                <c:pt idx="2">
                  <c:v>343078.250549705</c:v>
                </c:pt>
                <c:pt idx="3">
                  <c:v>342132.82040941401</c:v>
                </c:pt>
                <c:pt idx="4">
                  <c:v>348272.681804244</c:v>
                </c:pt>
                <c:pt idx="5">
                  <c:v>338336.79199026502</c:v>
                </c:pt>
                <c:pt idx="6">
                  <c:v>337016.88520184602</c:v>
                </c:pt>
                <c:pt idx="7">
                  <c:v>337024.642307111</c:v>
                </c:pt>
                <c:pt idx="8">
                  <c:v>348547.71181945101</c:v>
                </c:pt>
                <c:pt idx="9">
                  <c:v>365819.53637407901</c:v>
                </c:pt>
                <c:pt idx="10">
                  <c:v>320445.15524456499</c:v>
                </c:pt>
                <c:pt idx="11">
                  <c:v>378593.18555976503</c:v>
                </c:pt>
              </c:numCache>
            </c:numRef>
          </c:val>
        </c:ser>
        <c:ser>
          <c:idx val="6"/>
          <c:order val="6"/>
          <c:tx>
            <c:strRef>
              <c:f>'Disposition Month'!$M$47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302470.63387029897</c:v>
                </c:pt>
                <c:pt idx="1">
                  <c:v>306602.55629145802</c:v>
                </c:pt>
                <c:pt idx="2">
                  <c:v>376839.64483780699</c:v>
                </c:pt>
              </c:numCache>
            </c:numRef>
          </c:val>
        </c:ser>
        <c:marker val="1"/>
        <c:axId val="85493248"/>
        <c:axId val="85495168"/>
      </c:lineChart>
      <c:catAx>
        <c:axId val="85493248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495168"/>
        <c:crosses val="autoZero"/>
        <c:auto val="1"/>
        <c:lblAlgn val="ctr"/>
        <c:lblOffset val="100"/>
        <c:tickLblSkip val="1"/>
        <c:tickMarkSkip val="1"/>
      </c:catAx>
      <c:valAx>
        <c:axId val="854951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019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4932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37969792764313"/>
          <c:y val="0.95345557122708069"/>
          <c:w val="0.674745345978223"/>
          <c:h val="3.526093088857543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69"/>
          <c:y val="1.974612129760229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43"/>
        </c:manualLayout>
      </c:layout>
      <c:lineChart>
        <c:grouping val="standard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Prices!$H$10:$S$10</c:f>
              <c:numCache>
                <c:formatCode>General</c:formatCode>
                <c:ptCount val="12"/>
                <c:pt idx="0">
                  <c:v>79.650000000000006</c:v>
                </c:pt>
                <c:pt idx="1">
                  <c:v>76.64</c:v>
                </c:pt>
                <c:pt idx="2" formatCode="0.00">
                  <c:v>81.61</c:v>
                </c:pt>
                <c:pt idx="3" formatCode="0.00">
                  <c:v>87.44</c:v>
                </c:pt>
                <c:pt idx="4" formatCode="0.00">
                  <c:v>79.319999999999993</c:v>
                </c:pt>
              </c:numCache>
            </c:numRef>
          </c:val>
        </c:ser>
        <c:marker val="1"/>
        <c:axId val="85635072"/>
        <c:axId val="85636992"/>
      </c:lineChart>
      <c:catAx>
        <c:axId val="85635072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636992"/>
        <c:crosses val="autoZero"/>
        <c:auto val="1"/>
        <c:lblAlgn val="ctr"/>
        <c:lblOffset val="100"/>
        <c:tickLblSkip val="1"/>
        <c:tickMarkSkip val="1"/>
      </c:catAx>
      <c:valAx>
        <c:axId val="856369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6350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825079030558503"/>
          <c:y val="0.96050775740479588"/>
          <c:w val="0.45986929189172748"/>
          <c:h val="3.135346445587107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29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42781875658594"/>
          <c:y val="0.10578279266572639"/>
          <c:w val="0.88198103266596461"/>
          <c:h val="0.72637517630465465"/>
        </c:manualLayout>
      </c:layout>
      <c:lineChart>
        <c:grouping val="standard"/>
        <c:ser>
          <c:idx val="0"/>
          <c:order val="0"/>
          <c:tx>
            <c:strRef>
              <c:f>'Disposition Month'!$M$112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Month'!$N$111:$Y$111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Month'!$N$112:$Y$112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</c:ser>
        <c:ser>
          <c:idx val="1"/>
          <c:order val="1"/>
          <c:tx>
            <c:strRef>
              <c:f>'Disposition Month'!$M$113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Month'!$N$111:$Y$111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Month'!$N$113:$Y$113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</c:ser>
        <c:ser>
          <c:idx val="2"/>
          <c:order val="2"/>
          <c:tx>
            <c:strRef>
              <c:f>'Disposition Month'!$M$114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Month'!$N$111:$Y$111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Month'!$N$114:$Y$114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</c:ser>
        <c:ser>
          <c:idx val="3"/>
          <c:order val="3"/>
          <c:tx>
            <c:strRef>
              <c:f>'Disposition Month'!$M$115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Month'!$N$111:$Y$111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Month'!$N$115:$Y$115</c:f>
              <c:numCache>
                <c:formatCode>General</c:formatCode>
                <c:ptCount val="12"/>
                <c:pt idx="0">
                  <c:v>20808228.109999999</c:v>
                </c:pt>
                <c:pt idx="1">
                  <c:v>23925509.920000002</c:v>
                </c:pt>
                <c:pt idx="2">
                  <c:v>27703683.5</c:v>
                </c:pt>
                <c:pt idx="3">
                  <c:v>27148782.25</c:v>
                </c:pt>
                <c:pt idx="4">
                  <c:v>29725990.949999999</c:v>
                </c:pt>
                <c:pt idx="5">
                  <c:v>27997289.829999998</c:v>
                </c:pt>
                <c:pt idx="6">
                  <c:v>25008594.68</c:v>
                </c:pt>
                <c:pt idx="7">
                  <c:v>22186411.280000001</c:v>
                </c:pt>
                <c:pt idx="8">
                  <c:v>20540748.18</c:v>
                </c:pt>
                <c:pt idx="9">
                  <c:v>24718196.789999999</c:v>
                </c:pt>
                <c:pt idx="10">
                  <c:v>26205384.760000002</c:v>
                </c:pt>
                <c:pt idx="11">
                  <c:v>28015135.010000002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Month'!$N$111:$Y$111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Month'!$N$116:$Y$116</c:f>
              <c:numCache>
                <c:formatCode>General</c:formatCode>
                <c:ptCount val="12"/>
                <c:pt idx="0">
                  <c:v>29151057.399999999</c:v>
                </c:pt>
                <c:pt idx="1">
                  <c:v>30126065.739999998</c:v>
                </c:pt>
                <c:pt idx="2">
                  <c:v>35954394.780000001</c:v>
                </c:pt>
                <c:pt idx="3">
                  <c:v>37247602.659999996</c:v>
                </c:pt>
                <c:pt idx="4">
                  <c:v>50688868.32</c:v>
                </c:pt>
                <c:pt idx="5">
                  <c:v>55940363.710000001</c:v>
                </c:pt>
                <c:pt idx="6">
                  <c:v>57834232.390000001</c:v>
                </c:pt>
                <c:pt idx="7">
                  <c:v>37897777.18</c:v>
                </c:pt>
                <c:pt idx="8">
                  <c:v>13567224.43</c:v>
                </c:pt>
                <c:pt idx="9">
                  <c:v>24488552.52</c:v>
                </c:pt>
                <c:pt idx="10">
                  <c:v>25585286.969999999</c:v>
                </c:pt>
                <c:pt idx="11">
                  <c:v>19872556.420000002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Month'!$N$111:$Y$111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Month'!$N$117:$Y$117</c:f>
              <c:numCache>
                <c:formatCode>General</c:formatCode>
                <c:ptCount val="12"/>
                <c:pt idx="0">
                  <c:v>19200659.5</c:v>
                </c:pt>
                <c:pt idx="1">
                  <c:v>14530549.58</c:v>
                </c:pt>
                <c:pt idx="2">
                  <c:v>13531576.720000001</c:v>
                </c:pt>
                <c:pt idx="3">
                  <c:v>11957256.050000001</c:v>
                </c:pt>
                <c:pt idx="4">
                  <c:v>12864570.35</c:v>
                </c:pt>
                <c:pt idx="5">
                  <c:v>12126161.439999999</c:v>
                </c:pt>
                <c:pt idx="6">
                  <c:v>11566002.42</c:v>
                </c:pt>
                <c:pt idx="7">
                  <c:v>10377611.289999999</c:v>
                </c:pt>
                <c:pt idx="8">
                  <c:v>8349328.3099999996</c:v>
                </c:pt>
                <c:pt idx="9">
                  <c:v>11855028.9</c:v>
                </c:pt>
                <c:pt idx="10">
                  <c:v>11122857.25</c:v>
                </c:pt>
                <c:pt idx="11">
                  <c:v>14627825.789999999</c:v>
                </c:pt>
              </c:numCache>
            </c:numRef>
          </c:val>
        </c:ser>
        <c:ser>
          <c:idx val="6"/>
          <c:order val="6"/>
          <c:tx>
            <c:strRef>
              <c:f>'Disposition Month'!$M$118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Month'!$N$111:$Y$111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Month'!$N$118:$Y$118</c:f>
              <c:numCache>
                <c:formatCode>General</c:formatCode>
                <c:ptCount val="12"/>
                <c:pt idx="0">
                  <c:v>16424945.800000001</c:v>
                </c:pt>
                <c:pt idx="1">
                  <c:v>13390100.380000001</c:v>
                </c:pt>
              </c:numCache>
            </c:numRef>
          </c:val>
        </c:ser>
        <c:marker val="1"/>
        <c:axId val="85150720"/>
        <c:axId val="85156608"/>
      </c:lineChart>
      <c:catAx>
        <c:axId val="85150720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156608"/>
        <c:crosses val="autoZero"/>
        <c:auto val="1"/>
        <c:lblAlgn val="ctr"/>
        <c:lblOffset val="100"/>
        <c:tickLblSkip val="1"/>
        <c:tickMarkSkip val="1"/>
      </c:catAx>
      <c:valAx>
        <c:axId val="851566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15072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56972251492808"/>
          <c:y val="0.96050775740479588"/>
          <c:w val="0.67334035827186545"/>
          <c:h val="3.526093088857543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29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ser>
          <c:idx val="0"/>
          <c:order val="0"/>
          <c:tx>
            <c:strRef>
              <c:f>'Disposition Month'!$M$123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Month'!$N$122:$Y$122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Month'!$N$123:$Y$123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</c:ser>
        <c:ser>
          <c:idx val="1"/>
          <c:order val="1"/>
          <c:tx>
            <c:strRef>
              <c:f>'Disposition Month'!$M$124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Month'!$N$122:$Y$122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Month'!$N$124:$Y$124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</c:ser>
        <c:ser>
          <c:idx val="2"/>
          <c:order val="2"/>
          <c:tx>
            <c:strRef>
              <c:f>'Disposition Month'!$M$125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Month'!$N$122:$Y$122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Month'!$N$125:$Y$125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</c:ser>
        <c:ser>
          <c:idx val="3"/>
          <c:order val="3"/>
          <c:tx>
            <c:strRef>
              <c:f>'Disposition Month'!$M$126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Month'!$N$122:$Y$122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Month'!$N$126:$Y$126</c:f>
              <c:numCache>
                <c:formatCode>General</c:formatCode>
                <c:ptCount val="12"/>
                <c:pt idx="0">
                  <c:v>3414792.7943099099</c:v>
                </c:pt>
                <c:pt idx="1">
                  <c:v>3176833.2949255402</c:v>
                </c:pt>
                <c:pt idx="2">
                  <c:v>3719300.74477201</c:v>
                </c:pt>
                <c:pt idx="3">
                  <c:v>3516581.4493701202</c:v>
                </c:pt>
                <c:pt idx="4">
                  <c:v>3829755.0412373701</c:v>
                </c:pt>
                <c:pt idx="5">
                  <c:v>3775944.12886493</c:v>
                </c:pt>
                <c:pt idx="6">
                  <c:v>3753979.13599075</c:v>
                </c:pt>
                <c:pt idx="7">
                  <c:v>3463967.9669838799</c:v>
                </c:pt>
                <c:pt idx="8">
                  <c:v>3451929.5078080501</c:v>
                </c:pt>
                <c:pt idx="9">
                  <c:v>3807152.1087819999</c:v>
                </c:pt>
                <c:pt idx="10">
                  <c:v>3363564.3933113599</c:v>
                </c:pt>
                <c:pt idx="11">
                  <c:v>3670022.0009405999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Month'!$N$122:$Y$122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Month'!$N$127:$Y$127</c:f>
              <c:numCache>
                <c:formatCode>General</c:formatCode>
                <c:ptCount val="12"/>
                <c:pt idx="0">
                  <c:v>3686018.5465077199</c:v>
                </c:pt>
                <c:pt idx="1">
                  <c:v>3451814.77580861</c:v>
                </c:pt>
                <c:pt idx="2">
                  <c:v>3727547.26648837</c:v>
                </c:pt>
                <c:pt idx="3">
                  <c:v>3582039.2669930998</c:v>
                </c:pt>
                <c:pt idx="4">
                  <c:v>4300277.7008566502</c:v>
                </c:pt>
                <c:pt idx="5">
                  <c:v>4341052.8413486602</c:v>
                </c:pt>
                <c:pt idx="6">
                  <c:v>4618702.4908958403</c:v>
                </c:pt>
                <c:pt idx="7">
                  <c:v>4226716.1268176297</c:v>
                </c:pt>
                <c:pt idx="8">
                  <c:v>1638599.93483222</c:v>
                </c:pt>
                <c:pt idx="9">
                  <c:v>3444346.8587364801</c:v>
                </c:pt>
                <c:pt idx="10">
                  <c:v>3808520.8183148201</c:v>
                </c:pt>
                <c:pt idx="11">
                  <c:v>3166427.0365144401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Month'!$N$122:$Y$122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Month'!$N$128:$Y$128</c:f>
              <c:numCache>
                <c:formatCode>General</c:formatCode>
                <c:ptCount val="12"/>
                <c:pt idx="0">
                  <c:v>3416689.2472601999</c:v>
                </c:pt>
                <c:pt idx="1">
                  <c:v>3546817.8072145102</c:v>
                </c:pt>
                <c:pt idx="2">
                  <c:v>3493091.0156498002</c:v>
                </c:pt>
                <c:pt idx="3">
                  <c:v>3454460.8839791301</c:v>
                </c:pt>
                <c:pt idx="4">
                  <c:v>3729772.4979459499</c:v>
                </c:pt>
                <c:pt idx="5">
                  <c:v>3303420.0625441698</c:v>
                </c:pt>
                <c:pt idx="6">
                  <c:v>4303546.6052639103</c:v>
                </c:pt>
                <c:pt idx="7">
                  <c:v>3345012.29465708</c:v>
                </c:pt>
                <c:pt idx="8">
                  <c:v>3009271.5646570101</c:v>
                </c:pt>
                <c:pt idx="9">
                  <c:v>3149019.1781962099</c:v>
                </c:pt>
                <c:pt idx="10">
                  <c:v>2908234.4888036898</c:v>
                </c:pt>
                <c:pt idx="11">
                  <c:v>3075053.7363097598</c:v>
                </c:pt>
              </c:numCache>
            </c:numRef>
          </c:val>
        </c:ser>
        <c:ser>
          <c:idx val="6"/>
          <c:order val="6"/>
          <c:tx>
            <c:strRef>
              <c:f>'Disposition Month'!$M$129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Month'!$N$122:$Y$122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Month'!$N$129:$Y$129</c:f>
              <c:numCache>
                <c:formatCode>General</c:formatCode>
                <c:ptCount val="12"/>
                <c:pt idx="0">
                  <c:v>2935668.81359745</c:v>
                </c:pt>
                <c:pt idx="1">
                  <c:v>2489143.0943429801</c:v>
                </c:pt>
              </c:numCache>
            </c:numRef>
          </c:val>
        </c:ser>
        <c:marker val="1"/>
        <c:axId val="85947136"/>
        <c:axId val="85949056"/>
      </c:lineChart>
      <c:catAx>
        <c:axId val="85947136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49056"/>
        <c:crosses val="autoZero"/>
        <c:auto val="1"/>
        <c:lblAlgn val="ctr"/>
        <c:lblOffset val="100"/>
        <c:tickLblSkip val="1"/>
        <c:tickMarkSkip val="1"/>
      </c:catAx>
      <c:valAx>
        <c:axId val="859490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41E-2"/>
              <c:y val="0.4485190409026798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471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70214260625228"/>
          <c:y val="0.96050775740479588"/>
          <c:w val="0.6564805057955746"/>
          <c:h val="3.526093088857543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8" tint="-0.249977111117893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May 2010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theme="8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&amp;C17&amp;R&amp;"Arial,Italic"As of May 27, 2010 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theme="8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May 12, 2010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theme="8" tint="-0.249977111117893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 xml:space="preserve">&amp;C21&amp;RAs of June 1, 2010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theme="8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June 1, 2010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8" tint="-0.249977111117893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May 2010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8" tint="-0.249977111117893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May 2010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8" tint="-0.249977111117893"/>
  </sheetPr>
  <sheetViews>
    <sheetView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May 2010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8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May 2010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8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May 2010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theme="8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May 27, 2010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theme="8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May 2010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theme="8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May 2010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15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0.72575</cdr:x>
      <cdr:y>0.66875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45168" cy="1418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0.45295</cdr:x>
      <cdr:y>0.66996</cdr:y>
    </cdr:from>
    <cdr:to>
      <cdr:x>0.58245</cdr:x>
      <cdr:y>0.7024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283" y="4524375"/>
          <a:ext cx="1170580" cy="2190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0.57429</cdr:x>
      <cdr:y>0.68748</cdr:y>
    </cdr:from>
    <cdr:to>
      <cdr:x>0.72575</cdr:x>
      <cdr:y>0.69425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91125" y="4642707"/>
          <a:ext cx="1369093" cy="457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28575" y="-28575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0.40625</cdr:y>
    </cdr:from>
    <cdr:to>
      <cdr:x>0.965</cdr:x>
      <cdr:y>0.45425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7434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28575" y="28575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90</xdr:row>
      <xdr:rowOff>0</xdr:rowOff>
    </xdr:from>
    <xdr:to>
      <xdr:col>14</xdr:col>
      <xdr:colOff>238125</xdr:colOff>
      <xdr:row>91</xdr:row>
      <xdr:rowOff>0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238125</xdr:colOff>
      <xdr:row>91</xdr:row>
      <xdr:rowOff>0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90</xdr:row>
      <xdr:rowOff>0</xdr:rowOff>
    </xdr:from>
    <xdr:to>
      <xdr:col>17</xdr:col>
      <xdr:colOff>238125</xdr:colOff>
      <xdr:row>91</xdr:row>
      <xdr:rowOff>0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90</xdr:row>
      <xdr:rowOff>0</xdr:rowOff>
    </xdr:from>
    <xdr:to>
      <xdr:col>18</xdr:col>
      <xdr:colOff>238125</xdr:colOff>
      <xdr:row>91</xdr:row>
      <xdr:rowOff>0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90</xdr:row>
      <xdr:rowOff>0</xdr:rowOff>
    </xdr:from>
    <xdr:to>
      <xdr:col>19</xdr:col>
      <xdr:colOff>238125</xdr:colOff>
      <xdr:row>91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90</xdr:row>
      <xdr:rowOff>0</xdr:rowOff>
    </xdr:from>
    <xdr:to>
      <xdr:col>20</xdr:col>
      <xdr:colOff>238125</xdr:colOff>
      <xdr:row>91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90</xdr:row>
      <xdr:rowOff>0</xdr:rowOff>
    </xdr:from>
    <xdr:to>
      <xdr:col>21</xdr:col>
      <xdr:colOff>238125</xdr:colOff>
      <xdr:row>91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90</xdr:row>
      <xdr:rowOff>0</xdr:rowOff>
    </xdr:from>
    <xdr:to>
      <xdr:col>22</xdr:col>
      <xdr:colOff>238125</xdr:colOff>
      <xdr:row>91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15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28575"/>
    <xdr:ext cx="9572625" cy="7115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62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-28575"/>
    <xdr:ext cx="9039225" cy="677227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0.85325</cdr:x>
      <cdr:y>0.52025</cdr:y>
    </cdr:from>
    <cdr:to>
      <cdr:x>0.95825</cdr:x>
      <cdr:y>0.54775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12719" y="3513365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0.7305</cdr:x>
      <cdr:y>0.5485</cdr:y>
    </cdr:from>
    <cdr:to>
      <cdr:x>0.85325</cdr:x>
      <cdr:y>0.7345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03154" y="3704144"/>
          <a:ext cx="1109565" cy="12561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0.736</cdr:x>
      <cdr:y>0.48383</cdr:y>
    </cdr:from>
    <cdr:to>
      <cdr:x>0.76185</cdr:x>
      <cdr:y>0.69322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52869" y="3276600"/>
          <a:ext cx="233705" cy="14180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8575" y="28575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theme="9" tint="-0.249977111117893"/>
    <pageSetUpPr fitToPage="1"/>
  </sheetPr>
  <dimension ref="A1:G46"/>
  <sheetViews>
    <sheetView workbookViewId="0">
      <pane ySplit="3" topLeftCell="A20" activePane="bottomLeft" state="frozen"/>
      <selection pane="bottomLeft" activeCell="B38" sqref="B38"/>
    </sheetView>
  </sheetViews>
  <sheetFormatPr defaultRowHeight="12.75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>
      <c r="A1" s="40" t="s">
        <v>134</v>
      </c>
    </row>
    <row r="2" spans="1:7">
      <c r="G2" s="4"/>
    </row>
    <row r="3" spans="1:7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>
      <c r="A4" s="57"/>
    </row>
    <row r="5" spans="1:7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>SUM(B33:E33)</f>
        <v>851023146.48000002</v>
      </c>
      <c r="G33" s="65">
        <f t="shared" si="1"/>
        <v>70918595.540000007</v>
      </c>
    </row>
    <row r="34" spans="1:7">
      <c r="A34" s="59" t="s">
        <v>153</v>
      </c>
      <c r="B34" s="65">
        <v>23472361.569999997</v>
      </c>
      <c r="C34" s="65">
        <v>385542853.55999994</v>
      </c>
      <c r="D34" s="65">
        <v>24164696.980000004</v>
      </c>
      <c r="E34" s="65">
        <v>3309445.5100000002</v>
      </c>
      <c r="F34" s="65">
        <f>SUM(B34:E34)</f>
        <v>436489357.61999995</v>
      </c>
      <c r="G34" s="65">
        <f>SUM(F34/7)</f>
        <v>62355622.517142847</v>
      </c>
    </row>
    <row r="35" spans="1:7">
      <c r="A35" s="59"/>
      <c r="B35" s="65"/>
      <c r="C35" s="65"/>
      <c r="D35" s="65"/>
      <c r="E35" s="65"/>
      <c r="F35" s="65"/>
      <c r="G35" s="65"/>
    </row>
    <row r="36" spans="1:7">
      <c r="A36" s="59"/>
      <c r="B36" s="65">
        <f>SUM(B5:B35)</f>
        <v>1396965586.8399999</v>
      </c>
      <c r="C36" s="65">
        <f>SUM(C5:C35)</f>
        <v>10672890312.075998</v>
      </c>
      <c r="D36" s="65">
        <f>SUM(D5:D35)</f>
        <v>565222719.28999996</v>
      </c>
      <c r="E36" s="65">
        <f>SUM(E5:E35)</f>
        <v>166907716.53</v>
      </c>
      <c r="F36" s="65">
        <f>SUM(F5:F35)</f>
        <v>12801986334.736004</v>
      </c>
      <c r="G36" s="65"/>
    </row>
    <row r="38" spans="1:7">
      <c r="A38" s="61" t="s">
        <v>92</v>
      </c>
      <c r="B38" s="43">
        <f>B36/F36</f>
        <v>0.10912100281263169</v>
      </c>
      <c r="C38" s="43">
        <f>C36/F36</f>
        <v>0.83369018158665997</v>
      </c>
      <c r="D38" s="43">
        <f>D36/F36</f>
        <v>4.4151173459415799E-2</v>
      </c>
      <c r="E38" s="43">
        <f>E36/F36</f>
        <v>1.3037642141292122E-2</v>
      </c>
      <c r="F38" s="95"/>
    </row>
    <row r="39" spans="1:7">
      <c r="A39" s="61"/>
      <c r="B39" s="43"/>
      <c r="C39" s="43"/>
      <c r="D39" s="43"/>
      <c r="E39" s="43"/>
    </row>
    <row r="40" spans="1:7">
      <c r="A40" s="91" t="s">
        <v>155</v>
      </c>
      <c r="B40" s="65"/>
      <c r="C40" s="65"/>
      <c r="D40" s="65"/>
      <c r="E40" s="65"/>
      <c r="F40" s="65"/>
      <c r="G40" s="60"/>
    </row>
    <row r="41" spans="1:7">
      <c r="A41" s="59"/>
      <c r="B41" s="65"/>
      <c r="C41" s="65"/>
      <c r="D41" s="65"/>
      <c r="E41" s="65"/>
      <c r="F41" s="65"/>
      <c r="G41" s="60"/>
    </row>
    <row r="42" spans="1:7">
      <c r="A42" s="59"/>
      <c r="B42" s="65"/>
      <c r="C42" s="65"/>
      <c r="D42" s="65"/>
      <c r="E42" s="67"/>
      <c r="F42" s="65"/>
    </row>
    <row r="43" spans="1:7">
      <c r="A43" s="59"/>
      <c r="B43" s="65"/>
      <c r="C43" s="65"/>
      <c r="D43" s="65"/>
      <c r="E43" s="65"/>
      <c r="F43" s="65"/>
    </row>
    <row r="44" spans="1:7">
      <c r="A44" s="59"/>
      <c r="B44" s="65"/>
      <c r="C44" s="65"/>
      <c r="D44" s="65"/>
      <c r="E44" s="65"/>
      <c r="F44" s="65"/>
    </row>
    <row r="45" spans="1:7">
      <c r="A45" s="59"/>
      <c r="B45" s="66"/>
      <c r="C45" s="66"/>
      <c r="D45" s="66"/>
      <c r="E45" s="66"/>
      <c r="F45" s="66"/>
    </row>
    <row r="46" spans="1:7">
      <c r="B46" s="66"/>
      <c r="C46" s="66"/>
      <c r="D46" s="66"/>
      <c r="E46" s="66"/>
      <c r="F46" s="66"/>
    </row>
  </sheetData>
  <phoneticPr fontId="4" type="noConversion"/>
  <pageMargins left="0.75" right="0.75" top="1" bottom="1" header="0.5" footer="0.5"/>
  <pageSetup scale="86" orientation="landscape" r:id="rId1"/>
  <headerFooter alignWithMargins="0">
    <oddFooter>&amp;LSource:  SONRIS Revenue Statements&amp;C2&amp;R&amp;"Arial,Italic"As of May 2010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5" enableFormatConditionsCalculation="0">
    <tabColor theme="9" tint="-0.249977111117893"/>
    <pageSetUpPr fitToPage="1"/>
  </sheetPr>
  <dimension ref="A1:U80"/>
  <sheetViews>
    <sheetView topLeftCell="A65" zoomScaleNormal="100" workbookViewId="0">
      <selection activeCell="A80" sqref="A1:C80"/>
    </sheetView>
  </sheetViews>
  <sheetFormatPr defaultRowHeight="12.75"/>
  <cols>
    <col min="1" max="1" width="16.28515625" customWidth="1"/>
    <col min="2" max="2" width="12.85546875" bestFit="1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2" ht="15" customHeight="1">
      <c r="A1" s="68" t="s">
        <v>132</v>
      </c>
    </row>
    <row r="3" spans="1:2" ht="13.5" customHeight="1">
      <c r="A3" s="76" t="s">
        <v>144</v>
      </c>
      <c r="B3" s="71" t="s">
        <v>145</v>
      </c>
    </row>
    <row r="4" spans="1:2" ht="13.5" customHeight="1">
      <c r="A4" s="1">
        <v>37987</v>
      </c>
      <c r="B4" s="69">
        <v>970647</v>
      </c>
    </row>
    <row r="5" spans="1:2" ht="13.5" customHeight="1">
      <c r="A5" s="1">
        <v>38018</v>
      </c>
      <c r="B5" s="69">
        <v>970566</v>
      </c>
    </row>
    <row r="6" spans="1:2" ht="13.5" customHeight="1">
      <c r="A6" s="1">
        <v>38047</v>
      </c>
      <c r="B6" s="69">
        <v>973551</v>
      </c>
    </row>
    <row r="7" spans="1:2" ht="13.5" customHeight="1">
      <c r="A7" s="1">
        <v>38078</v>
      </c>
      <c r="B7" s="69">
        <v>967958</v>
      </c>
    </row>
    <row r="8" spans="1:2" ht="13.5" customHeight="1">
      <c r="A8" s="1">
        <v>38108</v>
      </c>
      <c r="B8" s="69">
        <v>974311</v>
      </c>
    </row>
    <row r="9" spans="1:2" ht="13.5" customHeight="1">
      <c r="A9" s="1">
        <v>38139</v>
      </c>
      <c r="B9" s="69">
        <v>978972</v>
      </c>
    </row>
    <row r="10" spans="1:2" ht="13.5" customHeight="1">
      <c r="A10" s="1">
        <v>38169</v>
      </c>
      <c r="B10" s="69">
        <v>977175</v>
      </c>
    </row>
    <row r="11" spans="1:2" ht="13.5" customHeight="1">
      <c r="A11" s="1">
        <v>38200</v>
      </c>
      <c r="B11" s="69">
        <v>979727</v>
      </c>
    </row>
    <row r="12" spans="1:2" ht="13.5" customHeight="1">
      <c r="A12" s="1">
        <v>38231</v>
      </c>
      <c r="B12" s="69">
        <v>981595</v>
      </c>
    </row>
    <row r="13" spans="1:2" ht="13.5" customHeight="1">
      <c r="A13" s="1">
        <v>38261</v>
      </c>
      <c r="B13" s="69">
        <v>981936</v>
      </c>
    </row>
    <row r="14" spans="1:2" ht="13.5" customHeight="1">
      <c r="A14" s="1">
        <v>38292</v>
      </c>
      <c r="B14" s="69">
        <v>983547</v>
      </c>
    </row>
    <row r="15" spans="1:2" ht="13.5" customHeight="1">
      <c r="A15" s="1">
        <v>38322</v>
      </c>
      <c r="B15" s="69">
        <v>982793</v>
      </c>
    </row>
    <row r="16" spans="1:2" ht="13.5" customHeight="1">
      <c r="A16" s="1">
        <v>38353</v>
      </c>
      <c r="B16" s="69">
        <v>977687</v>
      </c>
    </row>
    <row r="17" spans="1:21" ht="13.5" customHeight="1">
      <c r="A17" s="1">
        <v>38384</v>
      </c>
      <c r="B17" s="69">
        <v>987060</v>
      </c>
    </row>
    <row r="18" spans="1:21" ht="13.5" customHeight="1">
      <c r="A18" s="1">
        <v>38412</v>
      </c>
      <c r="B18" s="69">
        <v>989296</v>
      </c>
    </row>
    <row r="19" spans="1:21" ht="13.5" customHeight="1">
      <c r="A19" s="1">
        <v>38443</v>
      </c>
      <c r="B19" s="69">
        <v>985526</v>
      </c>
    </row>
    <row r="20" spans="1:21" ht="13.5" customHeight="1">
      <c r="A20" s="1">
        <v>38473</v>
      </c>
      <c r="B20" s="69">
        <v>986287</v>
      </c>
    </row>
    <row r="21" spans="1:21" ht="13.5" customHeight="1">
      <c r="A21" s="1">
        <v>38504</v>
      </c>
      <c r="B21" s="69">
        <v>984084</v>
      </c>
    </row>
    <row r="22" spans="1:21" ht="13.5" customHeight="1">
      <c r="A22" s="1">
        <v>38534</v>
      </c>
      <c r="B22" s="69">
        <v>991395</v>
      </c>
    </row>
    <row r="23" spans="1:21" ht="13.5" customHeight="1">
      <c r="A23" s="1">
        <v>38565</v>
      </c>
      <c r="B23" s="69">
        <v>993569</v>
      </c>
    </row>
    <row r="24" spans="1:21" ht="13.5" customHeight="1">
      <c r="A24" s="1">
        <v>38596</v>
      </c>
      <c r="B24" s="69">
        <v>999285</v>
      </c>
    </row>
    <row r="25" spans="1:21" ht="13.5" customHeight="1">
      <c r="A25" s="1">
        <v>38626</v>
      </c>
      <c r="B25" s="69">
        <v>1001031</v>
      </c>
    </row>
    <row r="26" spans="1:21" ht="13.5" customHeight="1">
      <c r="A26" s="1">
        <v>38657</v>
      </c>
      <c r="B26" s="69">
        <v>999714</v>
      </c>
    </row>
    <row r="27" spans="1:21" ht="13.5" customHeight="1">
      <c r="A27" s="1">
        <v>38687</v>
      </c>
      <c r="B27" s="69">
        <v>1000881</v>
      </c>
    </row>
    <row r="28" spans="1:21" ht="12.75" customHeight="1">
      <c r="A28" s="1">
        <v>38718</v>
      </c>
      <c r="B28" s="69">
        <v>997605</v>
      </c>
    </row>
    <row r="29" spans="1:21">
      <c r="A29" s="1">
        <v>38749</v>
      </c>
      <c r="B29" s="69">
        <v>1012059</v>
      </c>
    </row>
    <row r="30" spans="1:21">
      <c r="A30" s="1">
        <v>38777</v>
      </c>
      <c r="B30" s="69">
        <v>1010201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>
      <c r="A31" s="1">
        <v>38808</v>
      </c>
      <c r="B31" s="69">
        <v>1014111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36" si="0">SUM(I31:T31)</f>
        <v>11722778</v>
      </c>
    </row>
    <row r="32" spans="1:21">
      <c r="A32" s="1">
        <v>38838</v>
      </c>
      <c r="B32" s="69">
        <v>1019784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>
      <c r="A33" s="1">
        <v>38869</v>
      </c>
      <c r="B33" s="69">
        <v>1007301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>
      <c r="A34" s="1">
        <v>38899</v>
      </c>
      <c r="B34" s="69">
        <v>1005887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>
      <c r="A35" s="1">
        <v>38930</v>
      </c>
      <c r="B35" s="69">
        <v>1015199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>
      <c r="A36" s="1">
        <v>38961</v>
      </c>
      <c r="B36" s="69">
        <v>1011473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2">
        <v>920007</v>
      </c>
      <c r="Q36" s="92">
        <v>904586</v>
      </c>
      <c r="R36" s="92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>
      <c r="A37" s="1">
        <v>38991</v>
      </c>
      <c r="B37" s="69">
        <v>1016921</v>
      </c>
      <c r="H37">
        <v>2010</v>
      </c>
      <c r="I37" s="92">
        <v>895294</v>
      </c>
      <c r="J37" s="92">
        <v>890479</v>
      </c>
      <c r="K37" s="92">
        <v>873504</v>
      </c>
      <c r="L37" s="92">
        <v>847680</v>
      </c>
      <c r="M37" s="92">
        <v>847259</v>
      </c>
    </row>
    <row r="38" spans="1:21">
      <c r="A38" s="1">
        <v>39022</v>
      </c>
      <c r="B38" s="69">
        <v>1023932</v>
      </c>
    </row>
    <row r="39" spans="1:21">
      <c r="A39" s="1">
        <v>39052</v>
      </c>
      <c r="B39" s="69">
        <v>1022243</v>
      </c>
    </row>
    <row r="40" spans="1:21">
      <c r="A40" s="1">
        <v>39083</v>
      </c>
      <c r="B40" s="69">
        <v>1028925</v>
      </c>
    </row>
    <row r="41" spans="1:21">
      <c r="A41" s="1">
        <v>39114</v>
      </c>
      <c r="B41" s="69">
        <v>1036953</v>
      </c>
    </row>
    <row r="42" spans="1:21">
      <c r="A42" s="1">
        <v>39142</v>
      </c>
      <c r="B42" s="69">
        <v>1021053</v>
      </c>
    </row>
    <row r="43" spans="1:21">
      <c r="A43" s="1">
        <v>39173</v>
      </c>
      <c r="B43" s="69">
        <v>1020861</v>
      </c>
    </row>
    <row r="44" spans="1:21">
      <c r="A44" s="1">
        <v>39203</v>
      </c>
      <c r="B44" s="69">
        <v>1015199</v>
      </c>
    </row>
    <row r="45" spans="1:21">
      <c r="A45" s="1">
        <v>39234</v>
      </c>
      <c r="B45" s="69">
        <v>1011179</v>
      </c>
    </row>
    <row r="46" spans="1:21">
      <c r="A46" s="1">
        <v>39264</v>
      </c>
      <c r="B46" s="69">
        <v>1005474</v>
      </c>
    </row>
    <row r="47" spans="1:21">
      <c r="A47" s="1">
        <v>39295</v>
      </c>
      <c r="B47" s="69">
        <v>1010699</v>
      </c>
    </row>
    <row r="48" spans="1:21">
      <c r="A48" s="1">
        <v>39326</v>
      </c>
      <c r="B48" s="69">
        <v>1007599</v>
      </c>
    </row>
    <row r="49" spans="1:2">
      <c r="A49" s="1">
        <v>39356</v>
      </c>
      <c r="B49" s="69">
        <v>1004799</v>
      </c>
    </row>
    <row r="50" spans="1:2">
      <c r="A50" s="1">
        <v>39387</v>
      </c>
      <c r="B50" s="69">
        <v>998681</v>
      </c>
    </row>
    <row r="51" spans="1:2">
      <c r="A51" s="1">
        <v>39417</v>
      </c>
      <c r="B51" s="69">
        <v>1000171</v>
      </c>
    </row>
    <row r="52" spans="1:2">
      <c r="A52" s="1">
        <v>39448</v>
      </c>
      <c r="B52" s="69">
        <v>1004555</v>
      </c>
    </row>
    <row r="53" spans="1:2">
      <c r="A53" s="1">
        <v>39479</v>
      </c>
      <c r="B53" s="69">
        <v>996060</v>
      </c>
    </row>
    <row r="54" spans="1:2">
      <c r="A54" s="1">
        <v>39508</v>
      </c>
      <c r="B54" s="69">
        <v>1007716</v>
      </c>
    </row>
    <row r="55" spans="1:2">
      <c r="A55" s="1">
        <v>39539</v>
      </c>
      <c r="B55" s="69">
        <v>997694</v>
      </c>
    </row>
    <row r="56" spans="1:2">
      <c r="A56" s="1">
        <v>39569</v>
      </c>
      <c r="B56" s="69">
        <v>987990</v>
      </c>
    </row>
    <row r="57" spans="1:2">
      <c r="A57" s="1">
        <v>39600</v>
      </c>
      <c r="B57" s="69">
        <v>983981</v>
      </c>
    </row>
    <row r="58" spans="1:2">
      <c r="A58" s="1">
        <v>39630</v>
      </c>
      <c r="B58" s="69">
        <v>971662</v>
      </c>
    </row>
    <row r="59" spans="1:2">
      <c r="A59" s="1">
        <v>39661</v>
      </c>
      <c r="B59" s="69">
        <v>971764</v>
      </c>
    </row>
    <row r="60" spans="1:2">
      <c r="A60" s="1">
        <v>39692</v>
      </c>
      <c r="B60" s="69">
        <v>956861</v>
      </c>
    </row>
    <row r="61" spans="1:2">
      <c r="A61" s="1">
        <v>39722</v>
      </c>
      <c r="B61" s="69">
        <v>979642</v>
      </c>
    </row>
    <row r="62" spans="1:2">
      <c r="A62" s="1">
        <v>39753</v>
      </c>
      <c r="B62" s="69">
        <v>978571</v>
      </c>
    </row>
    <row r="63" spans="1:2">
      <c r="A63" s="1">
        <v>39783</v>
      </c>
      <c r="B63" s="69">
        <v>980177</v>
      </c>
    </row>
    <row r="64" spans="1:2">
      <c r="A64" s="1">
        <v>39814</v>
      </c>
      <c r="B64" s="69">
        <v>975858</v>
      </c>
    </row>
    <row r="65" spans="1:2">
      <c r="A65" s="1">
        <v>39845</v>
      </c>
      <c r="B65" s="69">
        <v>968268</v>
      </c>
    </row>
    <row r="66" spans="1:2">
      <c r="A66" s="1">
        <v>39873</v>
      </c>
      <c r="B66" s="69">
        <v>965586</v>
      </c>
    </row>
    <row r="67" spans="1:2">
      <c r="A67" s="1">
        <v>39904</v>
      </c>
      <c r="B67" s="69">
        <v>956319</v>
      </c>
    </row>
    <row r="68" spans="1:2">
      <c r="A68" s="1">
        <v>39934</v>
      </c>
      <c r="B68" s="69">
        <v>958778</v>
      </c>
    </row>
    <row r="69" spans="1:2">
      <c r="A69" s="1">
        <v>39965</v>
      </c>
      <c r="B69" s="69">
        <v>944169</v>
      </c>
    </row>
    <row r="70" spans="1:2">
      <c r="A70" s="1">
        <v>39995</v>
      </c>
      <c r="B70" s="69">
        <v>932690</v>
      </c>
    </row>
    <row r="71" spans="1:2">
      <c r="A71" s="1">
        <v>40026</v>
      </c>
      <c r="B71" s="92">
        <v>920007</v>
      </c>
    </row>
    <row r="72" spans="1:2">
      <c r="A72" s="1">
        <v>40057</v>
      </c>
      <c r="B72" s="92">
        <v>904586</v>
      </c>
    </row>
    <row r="73" spans="1:2">
      <c r="A73" s="1">
        <v>40087</v>
      </c>
      <c r="B73" s="92">
        <v>895792</v>
      </c>
    </row>
    <row r="74" spans="1:2">
      <c r="A74" s="1">
        <v>40118</v>
      </c>
      <c r="B74" s="92">
        <v>892551</v>
      </c>
    </row>
    <row r="75" spans="1:2">
      <c r="A75" s="1">
        <v>40148</v>
      </c>
      <c r="B75" s="92">
        <v>895270</v>
      </c>
    </row>
    <row r="76" spans="1:2">
      <c r="A76" s="1">
        <v>40179</v>
      </c>
      <c r="B76" s="92">
        <v>895294</v>
      </c>
    </row>
    <row r="77" spans="1:2">
      <c r="A77" s="1">
        <v>40210</v>
      </c>
      <c r="B77" s="92">
        <v>890479</v>
      </c>
    </row>
    <row r="78" spans="1:2">
      <c r="A78" s="1">
        <v>40238</v>
      </c>
      <c r="B78" s="92">
        <v>873504</v>
      </c>
    </row>
    <row r="79" spans="1:2">
      <c r="A79" s="1">
        <v>40269</v>
      </c>
      <c r="B79" s="92">
        <v>847680</v>
      </c>
    </row>
    <row r="80" spans="1:2">
      <c r="A80" s="1">
        <v>40299</v>
      </c>
      <c r="B80" s="92">
        <v>847259</v>
      </c>
    </row>
  </sheetData>
  <phoneticPr fontId="8" type="noConversion"/>
  <pageMargins left="0.75" right="0.26" top="0.75" bottom="0.75" header="0.5" footer="0.5"/>
  <pageSetup scale="67" orientation="portrait" horizontalDpi="1200" verticalDpi="1200" r:id="rId1"/>
  <headerFooter alignWithMargins="0">
    <oddFooter>&amp;C22&amp;R&amp;"Arial,Italic"As of June 1, 2010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27" enableFormatConditionsCalculation="0">
    <tabColor theme="9" tint="-0.249977111117893"/>
    <pageSetUpPr fitToPage="1"/>
  </sheetPr>
  <dimension ref="A1:B16"/>
  <sheetViews>
    <sheetView workbookViewId="0">
      <selection sqref="A1:B16"/>
    </sheetView>
  </sheetViews>
  <sheetFormatPr defaultRowHeight="12.75" customHeight="1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>
      <c r="A1" s="68" t="s">
        <v>38</v>
      </c>
    </row>
    <row r="3" spans="1:2" ht="12.75" customHeight="1">
      <c r="A3" s="76" t="s">
        <v>144</v>
      </c>
      <c r="B3" s="71" t="s">
        <v>39</v>
      </c>
    </row>
    <row r="4" spans="1:2" ht="12.75" customHeight="1">
      <c r="A4" s="1">
        <v>39934</v>
      </c>
      <c r="B4" s="69">
        <v>392998</v>
      </c>
    </row>
    <row r="5" spans="1:2" ht="12.75" customHeight="1">
      <c r="A5" s="1">
        <v>39965</v>
      </c>
      <c r="B5" s="69">
        <v>393076</v>
      </c>
    </row>
    <row r="6" spans="1:2" ht="12.75" customHeight="1">
      <c r="A6" s="1">
        <v>39995</v>
      </c>
      <c r="B6" s="69">
        <v>394111</v>
      </c>
    </row>
    <row r="7" spans="1:2" ht="12.75" customHeight="1">
      <c r="A7" s="1">
        <v>40026</v>
      </c>
      <c r="B7" s="93">
        <v>395043</v>
      </c>
    </row>
    <row r="8" spans="1:2" ht="12.75" customHeight="1">
      <c r="A8" s="1">
        <v>40057</v>
      </c>
      <c r="B8" s="93">
        <v>395187</v>
      </c>
    </row>
    <row r="9" spans="1:2" ht="12.75" customHeight="1">
      <c r="A9" s="1">
        <v>40087</v>
      </c>
      <c r="B9" s="93">
        <v>392235</v>
      </c>
    </row>
    <row r="10" spans="1:2" ht="12.75" customHeight="1">
      <c r="A10" s="1">
        <v>40118</v>
      </c>
      <c r="B10" s="93">
        <v>391851</v>
      </c>
    </row>
    <row r="11" spans="1:2" ht="12.75" customHeight="1">
      <c r="A11" s="1">
        <v>40148</v>
      </c>
      <c r="B11" s="93">
        <v>390973</v>
      </c>
    </row>
    <row r="12" spans="1:2" ht="12.75" customHeight="1">
      <c r="A12" s="1">
        <v>40179</v>
      </c>
      <c r="B12" s="93">
        <v>390813</v>
      </c>
    </row>
    <row r="13" spans="1:2" ht="12.75" customHeight="1">
      <c r="A13" s="1">
        <v>40210</v>
      </c>
      <c r="B13" s="93">
        <v>391410</v>
      </c>
    </row>
    <row r="14" spans="1:2" ht="12.75" customHeight="1">
      <c r="A14" s="1">
        <v>40238</v>
      </c>
      <c r="B14" s="92">
        <v>391132</v>
      </c>
    </row>
    <row r="15" spans="1:2" ht="12.75" customHeight="1">
      <c r="A15" s="1">
        <v>40269</v>
      </c>
      <c r="B15" s="92">
        <v>388695</v>
      </c>
    </row>
    <row r="16" spans="1:2" ht="12.75" customHeight="1">
      <c r="A16" s="1">
        <v>40299</v>
      </c>
      <c r="B16" s="92">
        <v>388234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June 1, 2010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28" enableFormatConditionsCalculation="0">
    <tabColor theme="7" tint="0.59999389629810485"/>
    <pageSetUpPr fitToPage="1"/>
  </sheetPr>
  <dimension ref="A1:M111"/>
  <sheetViews>
    <sheetView workbookViewId="0">
      <pane ySplit="18" topLeftCell="A79" activePane="bottomLeft" state="frozen"/>
      <selection pane="bottomLeft" activeCell="B81" sqref="B81:I83"/>
    </sheetView>
  </sheetViews>
  <sheetFormatPr defaultRowHeight="12.75"/>
  <cols>
    <col min="1" max="1" width="15.28515625" customWidth="1"/>
    <col min="2" max="2" width="13" bestFit="1" customWidth="1"/>
    <col min="3" max="3" width="15" bestFit="1" customWidth="1"/>
    <col min="4" max="4" width="13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>
      <c r="A1" s="13" t="s">
        <v>10</v>
      </c>
    </row>
    <row r="2" spans="1:9">
      <c r="A2" t="s">
        <v>11</v>
      </c>
    </row>
    <row r="3" spans="1:9">
      <c r="A3" t="s">
        <v>12</v>
      </c>
    </row>
    <row r="4" spans="1:9">
      <c r="A4" s="10" t="s">
        <v>156</v>
      </c>
    </row>
    <row r="5" spans="1:9">
      <c r="A5" s="10"/>
    </row>
    <row r="6" spans="1:9" ht="25.5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83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>
      <c r="A71" s="1">
        <v>39934</v>
      </c>
      <c r="B71" s="90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>
      <c r="A72" s="1">
        <v>39965</v>
      </c>
      <c r="B72" s="90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>
      <c r="A79" s="1">
        <v>40179</v>
      </c>
      <c r="B79" s="51">
        <v>53</v>
      </c>
      <c r="C79" s="52">
        <v>38771.489000000001</v>
      </c>
      <c r="D79" s="12">
        <v>39</v>
      </c>
      <c r="E79" s="26">
        <f t="shared" si="6"/>
        <v>0.73584905660377353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>
      <c r="A80" s="1">
        <v>40210</v>
      </c>
      <c r="B80" s="51">
        <v>20</v>
      </c>
      <c r="C80" s="52">
        <v>6217.2610000000004</v>
      </c>
      <c r="D80" s="12">
        <v>27</v>
      </c>
      <c r="E80" s="26">
        <f t="shared" si="6"/>
        <v>1.35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13">
      <c r="A81" s="1">
        <v>40238</v>
      </c>
      <c r="B81" s="51">
        <v>23</v>
      </c>
      <c r="C81" s="52">
        <v>18752.018</v>
      </c>
      <c r="D81" s="12">
        <v>24</v>
      </c>
      <c r="E81" s="26">
        <f t="shared" si="6"/>
        <v>1.0434782608695652</v>
      </c>
      <c r="F81" s="50">
        <v>16</v>
      </c>
      <c r="G81" s="52">
        <v>2570.538</v>
      </c>
      <c r="H81" s="53">
        <v>4826740.5599999996</v>
      </c>
      <c r="I81" s="6">
        <f>H81/G81</f>
        <v>1877.716089005492</v>
      </c>
    </row>
    <row r="82" spans="1:13">
      <c r="A82" s="1">
        <v>40269</v>
      </c>
      <c r="B82" s="51">
        <v>63</v>
      </c>
      <c r="C82" s="52">
        <v>19388.407999999999</v>
      </c>
      <c r="D82" s="12">
        <v>64</v>
      </c>
      <c r="E82" s="26">
        <f t="shared" si="6"/>
        <v>1.0158730158730158</v>
      </c>
      <c r="F82" s="50">
        <v>48</v>
      </c>
      <c r="G82" s="52">
        <v>2614.4209999999998</v>
      </c>
      <c r="H82" s="53">
        <v>3471860.47</v>
      </c>
      <c r="I82" s="6">
        <f>H82/G82</f>
        <v>1327.9653391707</v>
      </c>
    </row>
    <row r="83" spans="1:13">
      <c r="A83" s="1">
        <v>40299</v>
      </c>
      <c r="B83" s="51">
        <v>63</v>
      </c>
      <c r="C83" s="52">
        <v>61447.218000000001</v>
      </c>
      <c r="D83" s="12">
        <v>18</v>
      </c>
      <c r="E83" s="26">
        <f t="shared" si="6"/>
        <v>0.2857142857142857</v>
      </c>
      <c r="F83" s="50">
        <v>17</v>
      </c>
      <c r="G83" s="52">
        <v>4380.8739999999998</v>
      </c>
      <c r="H83" s="53">
        <v>1820157.4</v>
      </c>
      <c r="I83" s="6">
        <f>H83/G83</f>
        <v>415.47814431549506</v>
      </c>
    </row>
    <row r="84" spans="1:13">
      <c r="A84" s="1"/>
      <c r="B84" s="51"/>
      <c r="C84" s="52"/>
      <c r="D84" s="12"/>
      <c r="E84" s="26"/>
      <c r="F84" s="50"/>
      <c r="G84" s="52"/>
      <c r="H84" s="53"/>
      <c r="I84" s="6"/>
    </row>
    <row r="85" spans="1:13">
      <c r="A85" s="48" t="s">
        <v>102</v>
      </c>
      <c r="I85" s="23"/>
    </row>
    <row r="86" spans="1:13">
      <c r="A86" s="24" t="s">
        <v>99</v>
      </c>
    </row>
    <row r="87" spans="1:13">
      <c r="A87" s="49" t="s">
        <v>100</v>
      </c>
    </row>
    <row r="88" spans="1:13">
      <c r="A88" s="49" t="s">
        <v>101</v>
      </c>
    </row>
    <row r="89" spans="1:13">
      <c r="A89" s="49" t="s">
        <v>12</v>
      </c>
    </row>
    <row r="92" spans="1:13">
      <c r="A92" s="1"/>
      <c r="B92" s="20"/>
    </row>
    <row r="93" spans="1:13">
      <c r="A93" t="s">
        <v>21</v>
      </c>
    </row>
    <row r="94" spans="1:13">
      <c r="A94" s="14" t="s">
        <v>37</v>
      </c>
      <c r="B94" s="1" t="s">
        <v>135</v>
      </c>
      <c r="C94" s="1" t="s">
        <v>136</v>
      </c>
      <c r="D94" s="1" t="s">
        <v>25</v>
      </c>
      <c r="E94" s="1" t="s">
        <v>26</v>
      </c>
      <c r="F94" s="1" t="s">
        <v>27</v>
      </c>
      <c r="G94" s="1" t="s">
        <v>28</v>
      </c>
      <c r="H94" s="1" t="s">
        <v>29</v>
      </c>
      <c r="I94" s="1" t="s">
        <v>137</v>
      </c>
      <c r="J94" s="1" t="s">
        <v>138</v>
      </c>
      <c r="K94" s="1" t="s">
        <v>139</v>
      </c>
      <c r="L94" s="1" t="s">
        <v>140</v>
      </c>
      <c r="M94" s="1" t="s">
        <v>141</v>
      </c>
    </row>
    <row r="95" spans="1:13" hidden="1">
      <c r="A95" s="25" t="s">
        <v>35</v>
      </c>
      <c r="B95" s="20">
        <v>298.38593672498041</v>
      </c>
      <c r="C95" s="20">
        <v>305.784182083009</v>
      </c>
      <c r="D95" s="20">
        <v>200.44032332505768</v>
      </c>
      <c r="E95" s="20">
        <v>270.15399300908501</v>
      </c>
      <c r="F95" s="20">
        <v>253.26676983202614</v>
      </c>
      <c r="G95" s="20">
        <v>350.42693702777143</v>
      </c>
      <c r="H95" s="20">
        <v>351.46218689622452</v>
      </c>
      <c r="I95" s="20">
        <v>289.13275873569143</v>
      </c>
      <c r="J95" s="20">
        <v>303.59101968180954</v>
      </c>
      <c r="K95" s="20">
        <v>507.72337698658123</v>
      </c>
      <c r="L95" s="20">
        <v>228.60132063879396</v>
      </c>
      <c r="M95" s="20">
        <v>273.72933671227003</v>
      </c>
    </row>
    <row r="96" spans="1:13">
      <c r="A96" s="25" t="s">
        <v>36</v>
      </c>
      <c r="B96" s="20">
        <v>322.19386048011614</v>
      </c>
      <c r="C96" s="22">
        <v>361.76485427815697</v>
      </c>
      <c r="D96" s="22">
        <v>327.08604252089242</v>
      </c>
      <c r="E96" s="22">
        <v>372.33218668908614</v>
      </c>
      <c r="F96" s="22">
        <v>495.47982824498166</v>
      </c>
      <c r="G96" s="22">
        <v>304.08624639416996</v>
      </c>
      <c r="H96" s="22">
        <v>364.46789407112391</v>
      </c>
      <c r="I96" s="22">
        <v>338.03699257865503</v>
      </c>
      <c r="J96" s="22">
        <v>311.43220879588625</v>
      </c>
      <c r="K96" s="22">
        <v>237.37620746530891</v>
      </c>
      <c r="L96" s="22">
        <v>359.71788742392221</v>
      </c>
      <c r="M96" s="20">
        <v>470.83661951398142</v>
      </c>
    </row>
    <row r="97" spans="1:13">
      <c r="A97" s="25" t="s">
        <v>103</v>
      </c>
      <c r="B97" s="6">
        <v>355.06042506448989</v>
      </c>
      <c r="C97" s="6">
        <v>461.62705546984364</v>
      </c>
      <c r="D97" s="6">
        <v>412.22593278479275</v>
      </c>
      <c r="E97" s="6">
        <v>485.71</v>
      </c>
      <c r="F97" s="6">
        <v>358.27</v>
      </c>
      <c r="G97" s="6">
        <f>+I36</f>
        <v>272.64672696419638</v>
      </c>
      <c r="H97" s="23">
        <f>+I37</f>
        <v>323.75531094934018</v>
      </c>
      <c r="I97" s="23">
        <v>363.15</v>
      </c>
      <c r="J97" s="23">
        <v>398.62</v>
      </c>
      <c r="K97" s="23">
        <f>+I40</f>
        <v>421.27080548395196</v>
      </c>
      <c r="L97" s="23">
        <f>+I41</f>
        <v>307.35363293499734</v>
      </c>
      <c r="M97" s="23">
        <f>+I42</f>
        <v>493.14227038593737</v>
      </c>
    </row>
    <row r="98" spans="1:13">
      <c r="A98" s="25" t="s">
        <v>133</v>
      </c>
      <c r="B98" s="6">
        <f>+I43</f>
        <v>537.25699837461354</v>
      </c>
      <c r="C98" s="6">
        <f>+I44</f>
        <v>1035.2310242541382</v>
      </c>
      <c r="D98" s="6">
        <v>428.13</v>
      </c>
      <c r="E98" s="6">
        <v>322.25</v>
      </c>
      <c r="F98" s="6">
        <v>768.47</v>
      </c>
      <c r="G98" s="6">
        <v>495</v>
      </c>
      <c r="H98" s="23">
        <v>296.79000000000002</v>
      </c>
      <c r="I98" s="23">
        <v>268.16000000000003</v>
      </c>
      <c r="J98" s="23">
        <v>627.98</v>
      </c>
      <c r="K98" s="23">
        <v>1121.5899999999999</v>
      </c>
      <c r="L98" s="23">
        <v>387.46</v>
      </c>
      <c r="M98" s="23">
        <v>265.27999999999997</v>
      </c>
    </row>
    <row r="99" spans="1:13">
      <c r="A99" s="25">
        <v>2008</v>
      </c>
      <c r="B99" s="6">
        <v>236.96</v>
      </c>
      <c r="C99" s="6">
        <v>308.18</v>
      </c>
      <c r="D99" s="6">
        <v>230.79</v>
      </c>
      <c r="E99" s="6">
        <v>406.18</v>
      </c>
      <c r="F99" s="6">
        <v>489.35</v>
      </c>
      <c r="G99" s="6">
        <v>3636.81</v>
      </c>
      <c r="H99" s="6">
        <v>7430.16</v>
      </c>
      <c r="I99" s="6">
        <v>12624.07</v>
      </c>
      <c r="J99" s="6">
        <v>0</v>
      </c>
      <c r="K99" s="23">
        <v>1332.71</v>
      </c>
      <c r="L99" s="23">
        <v>421.01</v>
      </c>
      <c r="M99" s="23">
        <v>351.68</v>
      </c>
    </row>
    <row r="100" spans="1:13">
      <c r="A100" s="25">
        <v>2009</v>
      </c>
      <c r="B100" s="6">
        <v>245.04</v>
      </c>
      <c r="C100" s="6">
        <v>374.6940443342117</v>
      </c>
      <c r="D100" s="6">
        <v>505.91</v>
      </c>
      <c r="E100" s="6">
        <v>1018.25</v>
      </c>
      <c r="F100" s="6">
        <v>332.40871570222055</v>
      </c>
      <c r="G100" s="6">
        <v>3018.8089055124378</v>
      </c>
      <c r="H100" s="6">
        <v>609.72652039816865</v>
      </c>
      <c r="I100" s="6">
        <v>2793.64</v>
      </c>
      <c r="J100" s="6">
        <v>635.61</v>
      </c>
      <c r="K100" s="6">
        <v>7559.5</v>
      </c>
      <c r="L100" s="6">
        <v>1920.4167577165697</v>
      </c>
      <c r="M100" s="6">
        <v>1178.2784524285933</v>
      </c>
    </row>
    <row r="101" spans="1:13">
      <c r="A101" s="25">
        <v>2010</v>
      </c>
      <c r="B101" s="6">
        <v>505.54118221696422</v>
      </c>
      <c r="C101" s="6">
        <v>3698.9398682463338</v>
      </c>
      <c r="D101" s="6">
        <v>1877.716089005492</v>
      </c>
      <c r="E101" s="6">
        <v>1327.9653391707</v>
      </c>
      <c r="F101" s="6">
        <v>415.47814431549506</v>
      </c>
      <c r="G101" s="6"/>
      <c r="H101" s="6"/>
      <c r="I101" s="6"/>
      <c r="J101" s="6"/>
      <c r="K101" s="6"/>
      <c r="L101" s="6"/>
      <c r="M101" s="6"/>
    </row>
    <row r="102" spans="1:13">
      <c r="A102" s="1"/>
    </row>
    <row r="103" spans="1:13">
      <c r="A103" s="1" t="s">
        <v>20</v>
      </c>
    </row>
    <row r="104" spans="1:13">
      <c r="A104" s="14" t="s">
        <v>37</v>
      </c>
      <c r="B104" s="1" t="s">
        <v>135</v>
      </c>
      <c r="C104" s="1" t="s">
        <v>136</v>
      </c>
      <c r="D104" s="1" t="s">
        <v>25</v>
      </c>
      <c r="E104" s="1" t="s">
        <v>26</v>
      </c>
      <c r="F104" s="1" t="s">
        <v>27</v>
      </c>
      <c r="G104" s="1" t="s">
        <v>28</v>
      </c>
      <c r="H104" s="1" t="s">
        <v>29</v>
      </c>
      <c r="I104" s="1" t="s">
        <v>137</v>
      </c>
      <c r="J104" s="1" t="s">
        <v>138</v>
      </c>
      <c r="K104" s="1" t="s">
        <v>139</v>
      </c>
      <c r="L104" s="1" t="s">
        <v>140</v>
      </c>
      <c r="M104" s="1" t="s">
        <v>141</v>
      </c>
    </row>
    <row r="105" spans="1:13" hidden="1">
      <c r="A105" s="25" t="s">
        <v>35</v>
      </c>
      <c r="B105" s="19">
        <v>1209755.95</v>
      </c>
      <c r="C105" s="19">
        <v>4170405.46</v>
      </c>
      <c r="D105" s="19">
        <v>2773809.65</v>
      </c>
      <c r="E105" s="19">
        <v>686310.01</v>
      </c>
      <c r="F105" s="19">
        <v>3741030.81</v>
      </c>
      <c r="G105" s="19">
        <v>1942833.52</v>
      </c>
      <c r="H105" s="19">
        <v>2044652.36</v>
      </c>
      <c r="I105" s="19">
        <v>1989653.49</v>
      </c>
      <c r="J105" s="19">
        <v>3193258.69</v>
      </c>
      <c r="K105" s="19">
        <v>8518107.5899999999</v>
      </c>
      <c r="L105" s="19">
        <v>1842154.71</v>
      </c>
      <c r="M105" s="19">
        <v>952899.45</v>
      </c>
    </row>
    <row r="106" spans="1:13">
      <c r="A106" s="25" t="s">
        <v>36</v>
      </c>
      <c r="B106" s="21">
        <v>1118950.28</v>
      </c>
      <c r="C106" s="21">
        <f>5701671.68</f>
        <v>5701671.6799999997</v>
      </c>
      <c r="D106" s="21">
        <v>2990636</v>
      </c>
      <c r="E106" s="21">
        <v>3480941.06</v>
      </c>
      <c r="F106" s="21">
        <v>5311157.78</v>
      </c>
      <c r="G106" s="21">
        <v>2703889.29</v>
      </c>
      <c r="H106" s="21">
        <v>4650705.09</v>
      </c>
      <c r="I106" s="21">
        <v>1836091.87</v>
      </c>
      <c r="J106" s="21">
        <v>5604577.6299999999</v>
      </c>
      <c r="K106" s="21">
        <v>1324037.01</v>
      </c>
      <c r="L106" s="21">
        <v>1612996.95</v>
      </c>
      <c r="M106" s="53">
        <v>4024433.63</v>
      </c>
    </row>
    <row r="107" spans="1:13">
      <c r="A107" s="25" t="s">
        <v>103</v>
      </c>
      <c r="B107" s="53">
        <v>1537320.39</v>
      </c>
      <c r="C107" s="53">
        <v>2259041.2400000002</v>
      </c>
      <c r="D107" s="53">
        <v>4813881.28</v>
      </c>
      <c r="E107" s="21">
        <v>3141523.23</v>
      </c>
      <c r="F107" s="21">
        <v>6025369.9500000002</v>
      </c>
      <c r="G107" s="23">
        <f>+H36</f>
        <v>890923.62</v>
      </c>
      <c r="H107" s="23">
        <f>+H37</f>
        <v>1590293.21</v>
      </c>
      <c r="I107" s="23">
        <v>4274006.8099999996</v>
      </c>
      <c r="J107" s="23">
        <v>2004961.5</v>
      </c>
      <c r="K107" s="23">
        <f>+H40</f>
        <v>1846724.83</v>
      </c>
      <c r="L107" s="23">
        <f>+H41</f>
        <v>5058312.37</v>
      </c>
      <c r="M107" s="23">
        <f>+H42</f>
        <v>2214236.41</v>
      </c>
    </row>
    <row r="108" spans="1:13">
      <c r="A108" s="25" t="s">
        <v>133</v>
      </c>
      <c r="B108" s="23">
        <f>+H43</f>
        <v>4569069.37</v>
      </c>
      <c r="C108" s="23">
        <f>+H44</f>
        <v>11078923.369999999</v>
      </c>
      <c r="D108" s="53">
        <v>2567201.33</v>
      </c>
      <c r="E108" s="21">
        <v>3250525.86</v>
      </c>
      <c r="F108" s="21">
        <v>4844311.6399999997</v>
      </c>
      <c r="G108" s="21">
        <v>4008594.4</v>
      </c>
      <c r="H108" s="21">
        <v>2529957.38</v>
      </c>
      <c r="I108" s="23">
        <v>2892575.29</v>
      </c>
      <c r="J108" s="23">
        <v>1936243.01</v>
      </c>
      <c r="K108" s="23">
        <v>6035465.6900000004</v>
      </c>
      <c r="L108" s="23">
        <v>1171854.94</v>
      </c>
      <c r="M108" s="23">
        <v>2413328.16</v>
      </c>
    </row>
    <row r="109" spans="1:13">
      <c r="A109" s="4">
        <v>2008</v>
      </c>
      <c r="B109" s="23">
        <f>+H55</f>
        <v>1304223.48</v>
      </c>
      <c r="C109" s="23">
        <f>H56</f>
        <v>433826.75</v>
      </c>
      <c r="D109" s="23">
        <f>H57</f>
        <v>3959010.21</v>
      </c>
      <c r="E109" s="53">
        <v>1409967.24</v>
      </c>
      <c r="F109" s="53">
        <v>2287897.7799999998</v>
      </c>
      <c r="G109" s="53">
        <v>35829909.810000002</v>
      </c>
      <c r="H109" s="21">
        <v>48806966.780000001</v>
      </c>
      <c r="I109" s="23">
        <v>93831700.030000001</v>
      </c>
      <c r="J109" s="23">
        <v>0</v>
      </c>
      <c r="K109" s="23">
        <v>43559940.380000003</v>
      </c>
      <c r="L109" s="53">
        <v>3757649.9199999999</v>
      </c>
      <c r="M109" s="53">
        <v>1501254.23</v>
      </c>
    </row>
    <row r="110" spans="1:13">
      <c r="A110" s="4">
        <v>2009</v>
      </c>
      <c r="B110" s="53">
        <v>880837.75</v>
      </c>
      <c r="C110" s="6">
        <v>604287.81999999995</v>
      </c>
      <c r="D110" s="6">
        <v>1356772.99</v>
      </c>
      <c r="E110" s="53">
        <v>773943.34</v>
      </c>
      <c r="F110" s="53">
        <v>3758375.82</v>
      </c>
      <c r="G110" s="53">
        <v>1441487.29</v>
      </c>
      <c r="H110" s="53">
        <v>3236428.98</v>
      </c>
      <c r="I110" s="53">
        <v>7324454.3799999999</v>
      </c>
      <c r="J110" s="53">
        <v>29932</v>
      </c>
      <c r="K110" s="53">
        <v>12131040.07</v>
      </c>
      <c r="L110" s="6">
        <v>2654065.89</v>
      </c>
      <c r="M110" s="6">
        <v>9445466.5500000007</v>
      </c>
    </row>
    <row r="111" spans="1:13">
      <c r="A111" s="4">
        <v>2010</v>
      </c>
      <c r="B111" s="6">
        <v>4099665.49</v>
      </c>
      <c r="C111" s="6">
        <v>6303884.9800000004</v>
      </c>
      <c r="D111" s="6">
        <v>4826740.5599999996</v>
      </c>
      <c r="E111" s="6">
        <v>3471860.47</v>
      </c>
      <c r="F111" s="6">
        <v>1820157.4</v>
      </c>
    </row>
  </sheetData>
  <phoneticPr fontId="4" type="noConversion"/>
  <pageMargins left="0.75" right="0.75" top="1" bottom="1" header="0.5" footer="0.5"/>
  <pageSetup scale="61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29" enableFormatConditionsCalculation="0">
    <tabColor theme="7" tint="0.59999389629810485"/>
    <pageSetUpPr fitToPage="1"/>
  </sheetPr>
  <dimension ref="A3:Z267"/>
  <sheetViews>
    <sheetView topLeftCell="A33" workbookViewId="0">
      <selection activeCell="N46" sqref="N46:Y46"/>
    </sheetView>
  </sheetViews>
  <sheetFormatPr defaultRowHeight="12.75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7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>
      <c r="B3" s="7"/>
      <c r="C3" s="8" t="s">
        <v>3</v>
      </c>
      <c r="D3" s="79"/>
    </row>
    <row r="4" spans="1:5">
      <c r="B4" s="5" t="s">
        <v>0</v>
      </c>
      <c r="C4" s="5" t="s">
        <v>1</v>
      </c>
      <c r="D4" s="80" t="s">
        <v>2</v>
      </c>
      <c r="E4" s="5"/>
    </row>
    <row r="5" spans="1:5">
      <c r="A5" s="1">
        <v>39845</v>
      </c>
      <c r="B5" s="6">
        <v>9585398.8399999999</v>
      </c>
      <c r="C5" s="6">
        <v>14530549.58</v>
      </c>
      <c r="D5" s="6">
        <v>845572.63</v>
      </c>
    </row>
    <row r="6" spans="1:5">
      <c r="A6" s="1">
        <v>39873</v>
      </c>
      <c r="B6" s="6">
        <v>13692997.01</v>
      </c>
      <c r="C6" s="6">
        <v>13531576.720000001</v>
      </c>
      <c r="D6" s="6">
        <v>871593.02</v>
      </c>
    </row>
    <row r="7" spans="1:5">
      <c r="A7" s="1">
        <v>39904</v>
      </c>
      <c r="B7" s="6">
        <v>13864201.82</v>
      </c>
      <c r="C7" s="6">
        <v>11957256.050000001</v>
      </c>
      <c r="D7" s="6">
        <v>851719.81</v>
      </c>
    </row>
    <row r="8" spans="1:5">
      <c r="A8" s="1">
        <v>39934</v>
      </c>
      <c r="B8" s="6">
        <v>16986421.359999999</v>
      </c>
      <c r="C8" s="6">
        <v>12864570.35</v>
      </c>
      <c r="D8" s="6">
        <v>1062286.74</v>
      </c>
    </row>
    <row r="9" spans="1:5">
      <c r="A9" s="1">
        <v>39965</v>
      </c>
      <c r="B9" s="6">
        <v>19110639.149999999</v>
      </c>
      <c r="C9" s="6">
        <v>12126161.439999999</v>
      </c>
      <c r="D9" s="6">
        <v>1172743.3500000001</v>
      </c>
    </row>
    <row r="10" spans="1:5">
      <c r="A10" s="1">
        <v>39995</v>
      </c>
      <c r="B10" s="6">
        <v>18229003.16</v>
      </c>
      <c r="C10" s="6">
        <v>11566002.42</v>
      </c>
      <c r="D10" s="6">
        <v>1091492.6499999999</v>
      </c>
    </row>
    <row r="11" spans="1:5">
      <c r="A11" s="1">
        <v>40026</v>
      </c>
      <c r="B11" s="6">
        <v>20545539.239999998</v>
      </c>
      <c r="C11" s="6">
        <v>10377611.289999999</v>
      </c>
      <c r="D11" s="6">
        <v>1523806.34</v>
      </c>
    </row>
    <row r="12" spans="1:5">
      <c r="A12" s="1">
        <v>40057</v>
      </c>
      <c r="B12" s="6">
        <v>20741013.949999999</v>
      </c>
      <c r="C12" s="6">
        <v>8349328.3099999996</v>
      </c>
      <c r="D12" s="6">
        <v>1416197.04</v>
      </c>
    </row>
    <row r="13" spans="1:5">
      <c r="A13" s="1">
        <v>40087</v>
      </c>
      <c r="B13" s="6">
        <v>23498379.739999998</v>
      </c>
      <c r="C13" s="6">
        <v>11855028.9</v>
      </c>
      <c r="D13" s="6">
        <v>1734497.09</v>
      </c>
    </row>
    <row r="14" spans="1:5">
      <c r="A14" s="1">
        <v>40118</v>
      </c>
      <c r="B14" s="6">
        <v>20749528.059999999</v>
      </c>
      <c r="C14" s="6">
        <v>11122857.25</v>
      </c>
      <c r="D14" s="6">
        <v>1718804.87</v>
      </c>
    </row>
    <row r="15" spans="1:5">
      <c r="A15" s="1">
        <v>40148</v>
      </c>
      <c r="B15" s="6">
        <v>22096966.379999999</v>
      </c>
      <c r="C15" s="6">
        <v>14627825.789999999</v>
      </c>
      <c r="D15" s="6">
        <v>1724725.14</v>
      </c>
    </row>
    <row r="16" spans="1:5">
      <c r="A16" s="1">
        <v>40179</v>
      </c>
      <c r="B16" s="6">
        <v>20591584.170000002</v>
      </c>
      <c r="C16" s="6">
        <v>16424945.800000001</v>
      </c>
      <c r="D16" s="6">
        <v>1746366.93</v>
      </c>
    </row>
    <row r="17" spans="1:26">
      <c r="A17" s="1">
        <v>40210</v>
      </c>
      <c r="B17" s="6">
        <v>20751790.719999999</v>
      </c>
      <c r="C17" s="6">
        <v>13390100.380000001</v>
      </c>
      <c r="D17" s="6">
        <v>1782620.61</v>
      </c>
    </row>
    <row r="18" spans="1:26">
      <c r="A18" s="2"/>
      <c r="B18" s="6"/>
      <c r="C18" s="6"/>
      <c r="D18" s="81"/>
    </row>
    <row r="19" spans="1:26">
      <c r="A19" s="70" t="s">
        <v>157</v>
      </c>
      <c r="B19" s="6">
        <f>SUM(B5:B18)</f>
        <v>240443463.59999999</v>
      </c>
      <c r="C19" s="6">
        <f>SUM(C5:C18)</f>
        <v>162723814.28</v>
      </c>
      <c r="D19" s="81">
        <f>SUM(D5:D18)</f>
        <v>17542426.220000003</v>
      </c>
    </row>
    <row r="27" spans="1:26" ht="15.75">
      <c r="A27" s="40" t="s">
        <v>0</v>
      </c>
      <c r="M27" t="s">
        <v>85</v>
      </c>
    </row>
    <row r="29" spans="1:26">
      <c r="A29" s="14" t="s">
        <v>76</v>
      </c>
      <c r="B29" s="14" t="s">
        <v>77</v>
      </c>
      <c r="C29" s="14" t="s">
        <v>78</v>
      </c>
      <c r="D29" s="82" t="s">
        <v>7</v>
      </c>
      <c r="E29" s="14" t="s">
        <v>79</v>
      </c>
      <c r="F29" s="14" t="s">
        <v>80</v>
      </c>
      <c r="G29" s="78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7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6" si="0">SUM(N30:Y30)</f>
        <v>143758085.10999998</v>
      </c>
    </row>
    <row r="31" spans="1:26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7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7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7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18093394.57</v>
      </c>
      <c r="O33">
        <v>17057809.25</v>
      </c>
      <c r="P33">
        <v>20696514.66</v>
      </c>
      <c r="Q33">
        <v>21309626.440000001</v>
      </c>
      <c r="R33">
        <v>22388170.960000001</v>
      </c>
      <c r="S33">
        <v>22940131.34</v>
      </c>
      <c r="T33">
        <v>25621091.559999999</v>
      </c>
      <c r="U33">
        <v>23968905.649999999</v>
      </c>
      <c r="V33">
        <v>25119461.34</v>
      </c>
      <c r="W33">
        <v>28651571.100000001</v>
      </c>
      <c r="X33">
        <v>30551394.359999999</v>
      </c>
      <c r="Y33">
        <v>31701753.640000001</v>
      </c>
      <c r="Z33" s="28">
        <f t="shared" si="0"/>
        <v>288099824.87</v>
      </c>
    </row>
    <row r="34" spans="1:26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7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30042077.699999999</v>
      </c>
      <c r="O34">
        <v>29628041.870000001</v>
      </c>
      <c r="P34">
        <v>33516734.899999999</v>
      </c>
      <c r="Q34">
        <v>38099308.770000003</v>
      </c>
      <c r="R34">
        <v>44579864.579999998</v>
      </c>
      <c r="S34">
        <v>46110021.299999997</v>
      </c>
      <c r="T34">
        <v>47857196.240000002</v>
      </c>
      <c r="U34">
        <v>39787105.700000003</v>
      </c>
      <c r="V34">
        <v>12431068.33</v>
      </c>
      <c r="W34">
        <v>20713356.59</v>
      </c>
      <c r="X34">
        <v>17223610.09</v>
      </c>
      <c r="Y34">
        <v>11226328.310000001</v>
      </c>
      <c r="Z34" s="28">
        <f t="shared" si="0"/>
        <v>371214714.37999994</v>
      </c>
    </row>
    <row r="35" spans="1:26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7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10901611.109999999</v>
      </c>
      <c r="O35">
        <v>9585398.8399999999</v>
      </c>
      <c r="P35">
        <v>13692997.01</v>
      </c>
      <c r="Q35">
        <v>13864201.82</v>
      </c>
      <c r="R35">
        <v>16986421.359999999</v>
      </c>
      <c r="S35">
        <v>19110639.149999999</v>
      </c>
      <c r="T35">
        <v>18229003.16</v>
      </c>
      <c r="U35">
        <v>20545539.239999998</v>
      </c>
      <c r="V35">
        <v>20741013.949999999</v>
      </c>
      <c r="W35">
        <v>23498379.739999998</v>
      </c>
      <c r="X35">
        <v>20749528.059999999</v>
      </c>
      <c r="Y35">
        <v>22096966.379999999</v>
      </c>
      <c r="Z35" s="28">
        <f t="shared" si="0"/>
        <v>210001699.81999999</v>
      </c>
    </row>
    <row r="36" spans="1:26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7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20591584.170000002</v>
      </c>
      <c r="O36">
        <v>20751790.719999999</v>
      </c>
      <c r="P36">
        <v>21500711.280000001</v>
      </c>
      <c r="Z36" s="28">
        <f t="shared" si="0"/>
        <v>62844086.170000002</v>
      </c>
    </row>
    <row r="37" spans="1:26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7">
        <v>374957.04543857201</v>
      </c>
      <c r="H37">
        <v>41.488565281803297</v>
      </c>
      <c r="I37">
        <v>1786243.00066779</v>
      </c>
      <c r="J37">
        <v>0</v>
      </c>
    </row>
    <row r="38" spans="1:26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7">
        <v>252648.34940940799</v>
      </c>
      <c r="H38">
        <v>44.554063918929003</v>
      </c>
      <c r="I38">
        <v>1317978.54335958</v>
      </c>
      <c r="J38">
        <v>0</v>
      </c>
      <c r="M38" t="s">
        <v>86</v>
      </c>
    </row>
    <row r="39" spans="1:26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7">
        <v>294836.08750282298</v>
      </c>
      <c r="H39">
        <v>50.661799442627697</v>
      </c>
      <c r="I39">
        <v>1751014.93206057</v>
      </c>
      <c r="J39">
        <v>0</v>
      </c>
    </row>
    <row r="40" spans="1:26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7">
        <v>306161.90200133098</v>
      </c>
      <c r="H40">
        <v>48.094117548928899</v>
      </c>
      <c r="I40">
        <v>1536970.28922063</v>
      </c>
      <c r="J40">
        <v>0</v>
      </c>
      <c r="N40" s="9" t="s">
        <v>23</v>
      </c>
      <c r="O40" s="9" t="s">
        <v>24</v>
      </c>
      <c r="P40" s="9" t="s">
        <v>25</v>
      </c>
      <c r="Q40" s="9" t="s">
        <v>26</v>
      </c>
      <c r="R40" s="9" t="s">
        <v>27</v>
      </c>
      <c r="S40" s="9" t="s">
        <v>28</v>
      </c>
      <c r="T40" s="9" t="s">
        <v>29</v>
      </c>
      <c r="U40" s="9" t="s">
        <v>30</v>
      </c>
      <c r="V40" s="9" t="s">
        <v>31</v>
      </c>
      <c r="W40" s="9" t="s">
        <v>32</v>
      </c>
      <c r="X40" s="9" t="s">
        <v>33</v>
      </c>
      <c r="Y40" s="9" t="s">
        <v>34</v>
      </c>
    </row>
    <row r="41" spans="1:26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7">
        <v>325615.34984864801</v>
      </c>
      <c r="H41">
        <v>41.870903817138199</v>
      </c>
      <c r="I41">
        <v>1573086.7537839799</v>
      </c>
      <c r="J41">
        <v>0</v>
      </c>
      <c r="M41">
        <v>2004</v>
      </c>
      <c r="N41">
        <v>439528.96090617601</v>
      </c>
      <c r="O41">
        <v>352554.18074302399</v>
      </c>
      <c r="P41">
        <v>388250.30564981903</v>
      </c>
      <c r="Q41">
        <v>371664.94968947303</v>
      </c>
      <c r="R41">
        <v>376944.419134308</v>
      </c>
      <c r="S41">
        <v>364373.39083432802</v>
      </c>
      <c r="T41">
        <v>373376.36701310403</v>
      </c>
      <c r="U41">
        <v>374957.04543857201</v>
      </c>
      <c r="V41">
        <v>252648.34940940799</v>
      </c>
      <c r="W41">
        <v>294836.08750282298</v>
      </c>
      <c r="X41">
        <v>306161.90200133098</v>
      </c>
      <c r="Y41">
        <v>325615.34984864801</v>
      </c>
      <c r="Z41" s="28">
        <f t="shared" ref="Z41:Z47" si="1">SUM(N41:Y41)</f>
        <v>4220911.3081710143</v>
      </c>
    </row>
    <row r="42" spans="1:26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2005</v>
      </c>
      <c r="N42">
        <v>346534.81699999399</v>
      </c>
      <c r="O42">
        <v>319401.76471379801</v>
      </c>
      <c r="P42">
        <v>326574.195420017</v>
      </c>
      <c r="Q42">
        <v>404282.72753221501</v>
      </c>
      <c r="R42">
        <v>376916.31102423603</v>
      </c>
      <c r="S42">
        <v>358886.38515602902</v>
      </c>
      <c r="T42">
        <v>319254.63716400898</v>
      </c>
      <c r="U42">
        <v>315616.43991115497</v>
      </c>
      <c r="V42">
        <v>78702.698250476999</v>
      </c>
      <c r="W42">
        <v>114538.450766073</v>
      </c>
      <c r="X42">
        <v>180921.896908191</v>
      </c>
      <c r="Y42">
        <v>197290.87605285901</v>
      </c>
      <c r="Z42" s="28">
        <f t="shared" si="1"/>
        <v>3338921.1998990532</v>
      </c>
    </row>
    <row r="43" spans="1:26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2006</v>
      </c>
      <c r="N43">
        <v>230553.141174936</v>
      </c>
      <c r="O43">
        <v>221290.45905745699</v>
      </c>
      <c r="P43">
        <v>249233.35198095901</v>
      </c>
      <c r="Q43">
        <v>283338.50460554601</v>
      </c>
      <c r="R43">
        <v>275598.75576610601</v>
      </c>
      <c r="S43">
        <v>300558.28335014498</v>
      </c>
      <c r="T43">
        <v>317273.171989795</v>
      </c>
      <c r="U43">
        <v>336148.30097036698</v>
      </c>
      <c r="V43">
        <v>309714.79657643603</v>
      </c>
      <c r="W43">
        <v>358167.34685092402</v>
      </c>
      <c r="X43">
        <v>348876.45929372002</v>
      </c>
      <c r="Y43">
        <v>372942.69787241297</v>
      </c>
      <c r="Z43" s="28">
        <f t="shared" si="1"/>
        <v>3603695.269488804</v>
      </c>
    </row>
    <row r="44" spans="1:26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2007</v>
      </c>
      <c r="N44">
        <v>370281.82475055201</v>
      </c>
      <c r="O44">
        <v>335002.06815344997</v>
      </c>
      <c r="P44">
        <v>381695.42988469702</v>
      </c>
      <c r="Q44">
        <v>382188.84643081401</v>
      </c>
      <c r="R44">
        <v>395660.57492457499</v>
      </c>
      <c r="S44">
        <v>387823.89757587702</v>
      </c>
      <c r="T44">
        <v>385323.343684452</v>
      </c>
      <c r="U44">
        <v>372838.208520621</v>
      </c>
      <c r="V44">
        <v>370203.73273873999</v>
      </c>
      <c r="W44">
        <v>392399.272827673</v>
      </c>
      <c r="X44">
        <v>381051.78277435701</v>
      </c>
      <c r="Y44">
        <v>405116.97617946501</v>
      </c>
      <c r="Z44" s="28">
        <f t="shared" si="1"/>
        <v>4559585.9584452724</v>
      </c>
    </row>
    <row r="45" spans="1:26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2008</v>
      </c>
      <c r="N45">
        <v>362026.70277940598</v>
      </c>
      <c r="O45">
        <v>363577.474245805</v>
      </c>
      <c r="P45">
        <v>383393.30920469802</v>
      </c>
      <c r="Q45">
        <v>391783.10255913198</v>
      </c>
      <c r="R45">
        <v>413881.77517413301</v>
      </c>
      <c r="S45">
        <v>388534.04119160603</v>
      </c>
      <c r="T45">
        <v>432795.44846274098</v>
      </c>
      <c r="U45">
        <v>391264.56327452598</v>
      </c>
      <c r="V45">
        <v>136162.46979017899</v>
      </c>
      <c r="W45">
        <v>303555.54567408201</v>
      </c>
      <c r="X45">
        <v>331735.88943664799</v>
      </c>
      <c r="Y45">
        <v>358820.84592597903</v>
      </c>
      <c r="Z45" s="28">
        <f t="shared" si="1"/>
        <v>4257531.1677189348</v>
      </c>
    </row>
    <row r="46" spans="1:26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2009</v>
      </c>
      <c r="N46">
        <v>336053.18273033202</v>
      </c>
      <c r="O46">
        <v>300309.28393947199</v>
      </c>
      <c r="P46">
        <v>343078.250549705</v>
      </c>
      <c r="Q46">
        <v>342132.82040941401</v>
      </c>
      <c r="R46">
        <v>348272.681804244</v>
      </c>
      <c r="S46">
        <v>338336.79199026502</v>
      </c>
      <c r="T46">
        <v>337016.88520184602</v>
      </c>
      <c r="U46">
        <v>337024.642307111</v>
      </c>
      <c r="V46">
        <v>348547.71181945101</v>
      </c>
      <c r="W46">
        <v>365819.53637407901</v>
      </c>
      <c r="X46">
        <v>320445.15524456499</v>
      </c>
      <c r="Y46">
        <v>378593.18555976503</v>
      </c>
      <c r="Z46" s="28">
        <f t="shared" si="1"/>
        <v>4095630.1279302491</v>
      </c>
    </row>
    <row r="47" spans="1:26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2010</v>
      </c>
      <c r="N47">
        <v>302470.63387029897</v>
      </c>
      <c r="O47">
        <v>306602.55629145802</v>
      </c>
      <c r="P47">
        <v>376839.64483780699</v>
      </c>
      <c r="Z47" s="28">
        <f t="shared" si="1"/>
        <v>985912.83499956387</v>
      </c>
    </row>
    <row r="48" spans="1:26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</row>
    <row r="49" spans="1:10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</row>
    <row r="50" spans="1:10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</row>
    <row r="51" spans="1:10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</row>
    <row r="52" spans="1:10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</row>
    <row r="53" spans="1:10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</row>
    <row r="54" spans="1:10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</row>
    <row r="55" spans="1:10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</row>
    <row r="56" spans="1:10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</row>
    <row r="57" spans="1:10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</row>
    <row r="58" spans="1:10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</row>
    <row r="59" spans="1:10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</row>
    <row r="60" spans="1:10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10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10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10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10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>
      <c r="A66" s="1">
        <v>39083</v>
      </c>
      <c r="B66">
        <v>58714.96</v>
      </c>
      <c r="C66">
        <v>18034679.609999999</v>
      </c>
      <c r="D66">
        <v>18093394.57</v>
      </c>
      <c r="E66">
        <v>18090155.037381001</v>
      </c>
      <c r="F66">
        <v>10</v>
      </c>
      <c r="G66">
        <v>370281.82475055201</v>
      </c>
      <c r="H66">
        <v>55.334592926137297</v>
      </c>
      <c r="I66">
        <v>2399239.00313807</v>
      </c>
      <c r="J66">
        <v>0</v>
      </c>
    </row>
    <row r="67" spans="1:10">
      <c r="A67" s="1">
        <v>39114</v>
      </c>
      <c r="B67">
        <v>53074.1</v>
      </c>
      <c r="C67">
        <v>17004735.149999999</v>
      </c>
      <c r="D67">
        <v>17057809.25</v>
      </c>
      <c r="E67">
        <v>17060223.565064799</v>
      </c>
      <c r="F67">
        <v>10</v>
      </c>
      <c r="G67">
        <v>335002.06815344997</v>
      </c>
      <c r="H67">
        <v>57.503707393807503</v>
      </c>
      <c r="I67">
        <v>2203637.3383514602</v>
      </c>
      <c r="J67">
        <v>0</v>
      </c>
    </row>
    <row r="68" spans="1:10">
      <c r="A68" s="2">
        <v>39142</v>
      </c>
      <c r="B68">
        <v>179979.72</v>
      </c>
      <c r="C68">
        <v>20516534.940000001</v>
      </c>
      <c r="D68">
        <v>20696514.66</v>
      </c>
      <c r="E68">
        <v>20694294.129772902</v>
      </c>
      <c r="F68">
        <v>10</v>
      </c>
      <c r="G68">
        <v>381695.42988469702</v>
      </c>
      <c r="H68">
        <v>61.253966446454299</v>
      </c>
      <c r="I68">
        <v>2686064.9251492699</v>
      </c>
      <c r="J68">
        <v>0</v>
      </c>
    </row>
    <row r="69" spans="1:10">
      <c r="A69" s="1">
        <v>39173</v>
      </c>
      <c r="B69">
        <v>201374.75</v>
      </c>
      <c r="C69">
        <v>21108251.690000001</v>
      </c>
      <c r="D69">
        <v>21309626.440000001</v>
      </c>
      <c r="E69">
        <v>21309580.115657099</v>
      </c>
      <c r="F69">
        <v>10</v>
      </c>
      <c r="G69">
        <v>382188.84643081401</v>
      </c>
      <c r="H69">
        <v>62.9803889452185</v>
      </c>
      <c r="I69">
        <v>2760822.0830799299</v>
      </c>
      <c r="J69">
        <v>0</v>
      </c>
    </row>
    <row r="70" spans="1:10">
      <c r="A70" s="1">
        <v>39203</v>
      </c>
      <c r="B70">
        <v>169775.01</v>
      </c>
      <c r="C70">
        <v>22218395.949999999</v>
      </c>
      <c r="D70">
        <v>22388170.960000001</v>
      </c>
      <c r="E70">
        <v>22385092.8515235</v>
      </c>
      <c r="F70">
        <v>10</v>
      </c>
      <c r="G70">
        <v>395660.57492457499</v>
      </c>
      <c r="H70">
        <v>63.782036799322597</v>
      </c>
      <c r="I70">
        <v>2850944.4983568601</v>
      </c>
      <c r="J70">
        <v>0</v>
      </c>
    </row>
    <row r="71" spans="1:10">
      <c r="A71" s="1">
        <v>39234</v>
      </c>
      <c r="B71">
        <v>110618.17</v>
      </c>
      <c r="C71">
        <v>22829513.170000002</v>
      </c>
      <c r="D71">
        <v>22940131.34</v>
      </c>
      <c r="E71">
        <v>22945915.557542998</v>
      </c>
      <c r="F71">
        <v>10</v>
      </c>
      <c r="G71">
        <v>387823.89757587702</v>
      </c>
      <c r="H71">
        <v>66.9673687790157</v>
      </c>
      <c r="I71">
        <v>3025630.4127358999</v>
      </c>
      <c r="J71">
        <v>0</v>
      </c>
    </row>
    <row r="72" spans="1:10">
      <c r="A72" s="1">
        <v>39264</v>
      </c>
      <c r="B72">
        <v>151341.51999999999</v>
      </c>
      <c r="C72">
        <v>25469750.039999999</v>
      </c>
      <c r="D72">
        <v>25621091.559999999</v>
      </c>
      <c r="E72">
        <v>25617181.8847773</v>
      </c>
      <c r="F72">
        <v>10</v>
      </c>
      <c r="G72">
        <v>385323.343684452</v>
      </c>
      <c r="H72">
        <v>74.979553141393097</v>
      </c>
      <c r="I72">
        <v>3274190.2396302801</v>
      </c>
      <c r="J72">
        <v>0</v>
      </c>
    </row>
    <row r="73" spans="1:10">
      <c r="A73" s="1">
        <v>39295</v>
      </c>
      <c r="B73">
        <v>291585.59999999998</v>
      </c>
      <c r="C73">
        <v>23677320.050000001</v>
      </c>
      <c r="D73">
        <v>23968905.649999999</v>
      </c>
      <c r="E73">
        <v>23968890.3609915</v>
      </c>
      <c r="F73">
        <v>10</v>
      </c>
      <c r="G73">
        <v>372838.208520621</v>
      </c>
      <c r="H73">
        <v>72.713352302457906</v>
      </c>
      <c r="I73">
        <v>3141425.6469855802</v>
      </c>
      <c r="J73">
        <v>0</v>
      </c>
    </row>
    <row r="74" spans="1:10">
      <c r="A74" s="1">
        <v>39326</v>
      </c>
      <c r="B74">
        <v>257254.36</v>
      </c>
      <c r="C74">
        <v>24862206.98</v>
      </c>
      <c r="D74">
        <v>25119461.34</v>
      </c>
      <c r="E74">
        <v>25140938.976317398</v>
      </c>
      <c r="F74">
        <v>10</v>
      </c>
      <c r="G74">
        <v>370203.73273873999</v>
      </c>
      <c r="H74">
        <v>76.855130667327501</v>
      </c>
      <c r="I74">
        <v>3311117.27685076</v>
      </c>
      <c r="J74">
        <v>0</v>
      </c>
    </row>
    <row r="75" spans="1:10">
      <c r="A75" s="1">
        <v>39356</v>
      </c>
      <c r="B75">
        <v>303569.84999999998</v>
      </c>
      <c r="C75">
        <v>28348001.25</v>
      </c>
      <c r="D75">
        <v>28651571.100000001</v>
      </c>
      <c r="E75">
        <v>28651592.445970699</v>
      </c>
      <c r="F75">
        <v>10</v>
      </c>
      <c r="G75">
        <v>392399.272827673</v>
      </c>
      <c r="H75">
        <v>82.777050249117593</v>
      </c>
      <c r="I75">
        <v>3830061.8786027501</v>
      </c>
      <c r="J75">
        <v>0</v>
      </c>
    </row>
    <row r="76" spans="1:10">
      <c r="A76" s="1">
        <v>39387</v>
      </c>
      <c r="B76">
        <v>248031.38</v>
      </c>
      <c r="C76">
        <v>30303362.98</v>
      </c>
      <c r="D76">
        <v>30551394.359999999</v>
      </c>
      <c r="E76">
        <v>30518029.229317699</v>
      </c>
      <c r="F76">
        <v>10</v>
      </c>
      <c r="G76">
        <v>381051.78277435701</v>
      </c>
      <c r="H76">
        <v>90.690428782546306</v>
      </c>
      <c r="I76">
        <v>4039720.3388423398</v>
      </c>
      <c r="J76">
        <v>0</v>
      </c>
    </row>
    <row r="77" spans="1:10">
      <c r="A77" s="1">
        <v>39417</v>
      </c>
      <c r="B77">
        <v>298739.78999999998</v>
      </c>
      <c r="C77">
        <v>31403013.850000001</v>
      </c>
      <c r="D77">
        <v>31701753.640000001</v>
      </c>
      <c r="E77">
        <v>31702266.014925599</v>
      </c>
      <c r="F77">
        <v>10</v>
      </c>
      <c r="G77">
        <v>405116.97617946501</v>
      </c>
      <c r="H77">
        <v>89.925219467961497</v>
      </c>
      <c r="I77">
        <v>4727966.9782096501</v>
      </c>
      <c r="J77">
        <v>0</v>
      </c>
    </row>
    <row r="78" spans="1:10">
      <c r="A78" s="1">
        <v>39448</v>
      </c>
      <c r="B78">
        <v>238975.16</v>
      </c>
      <c r="C78">
        <v>29803286.010000002</v>
      </c>
      <c r="D78">
        <v>30042261.170000002</v>
      </c>
      <c r="E78">
        <v>30040802.978789002</v>
      </c>
      <c r="F78">
        <v>10</v>
      </c>
      <c r="G78">
        <v>362028.91618354002</v>
      </c>
      <c r="H78">
        <v>93.872636836680698</v>
      </c>
      <c r="I78">
        <v>3943805.99448551</v>
      </c>
      <c r="J78">
        <v>0</v>
      </c>
    </row>
    <row r="79" spans="1:10">
      <c r="A79" s="1">
        <v>39479</v>
      </c>
      <c r="B79">
        <v>221746.23</v>
      </c>
      <c r="C79">
        <v>29406432.75</v>
      </c>
      <c r="D79">
        <v>29628178.98</v>
      </c>
      <c r="E79">
        <v>29641524.393167999</v>
      </c>
      <c r="F79">
        <v>10</v>
      </c>
      <c r="G79">
        <v>363579.09928324498</v>
      </c>
      <c r="H79">
        <v>92.268278998005997</v>
      </c>
      <c r="I79">
        <v>3905293.3773421301</v>
      </c>
      <c r="J79">
        <v>0</v>
      </c>
    </row>
    <row r="80" spans="1:10">
      <c r="A80" s="1">
        <v>39508</v>
      </c>
      <c r="B80">
        <v>232169.92</v>
      </c>
      <c r="C80">
        <v>33284746.329999998</v>
      </c>
      <c r="D80">
        <v>33516916.25</v>
      </c>
      <c r="E80">
        <v>33548685.0322248</v>
      </c>
      <c r="F80">
        <v>10</v>
      </c>
      <c r="G80">
        <v>383395.25988538499</v>
      </c>
      <c r="H80">
        <v>99.0268117812074</v>
      </c>
      <c r="I80">
        <v>4417725.2062523402</v>
      </c>
      <c r="J80">
        <v>0</v>
      </c>
    </row>
    <row r="81" spans="1:10">
      <c r="A81" s="1">
        <v>39539</v>
      </c>
      <c r="B81">
        <v>306706.15000000002</v>
      </c>
      <c r="C81">
        <v>37792807.579999998</v>
      </c>
      <c r="D81">
        <v>38099513.729999997</v>
      </c>
      <c r="E81">
        <v>38195623.305194698</v>
      </c>
      <c r="F81">
        <v>10</v>
      </c>
      <c r="G81">
        <v>391785.16737565602</v>
      </c>
      <c r="H81">
        <v>110.30180379987</v>
      </c>
      <c r="I81">
        <v>5018987.3583742604</v>
      </c>
      <c r="J81">
        <v>0</v>
      </c>
    </row>
    <row r="82" spans="1:10">
      <c r="A82" s="1">
        <v>39569</v>
      </c>
      <c r="B82">
        <v>458355.72</v>
      </c>
      <c r="C82">
        <v>44121754.689999998</v>
      </c>
      <c r="D82">
        <v>44580110.409999996</v>
      </c>
      <c r="E82">
        <v>44574941.709790401</v>
      </c>
      <c r="F82">
        <v>10</v>
      </c>
      <c r="G82">
        <v>413883.99056176998</v>
      </c>
      <c r="H82">
        <v>121.44363979315401</v>
      </c>
      <c r="I82">
        <v>5688636.5561466599</v>
      </c>
      <c r="J82">
        <v>0</v>
      </c>
    </row>
    <row r="83" spans="1:10">
      <c r="A83" s="1">
        <v>39600</v>
      </c>
      <c r="B83">
        <v>550010.17000000004</v>
      </c>
      <c r="C83">
        <v>45560210.780000001</v>
      </c>
      <c r="D83">
        <v>46110220.950000003</v>
      </c>
      <c r="E83">
        <v>46110245.803685203</v>
      </c>
      <c r="F83">
        <v>10</v>
      </c>
      <c r="G83">
        <v>388535.83133937698</v>
      </c>
      <c r="H83">
        <v>133.20046011781901</v>
      </c>
      <c r="I83">
        <v>5642905.7029791102</v>
      </c>
      <c r="J83">
        <v>0</v>
      </c>
    </row>
    <row r="84" spans="1:10">
      <c r="A84" s="1">
        <v>39630</v>
      </c>
      <c r="B84">
        <v>748514.75</v>
      </c>
      <c r="C84">
        <v>47108915.590000004</v>
      </c>
      <c r="D84">
        <v>47857430.340000004</v>
      </c>
      <c r="E84">
        <v>47863273.506655604</v>
      </c>
      <c r="F84">
        <v>10</v>
      </c>
      <c r="G84">
        <v>432797.41905487399</v>
      </c>
      <c r="H84">
        <v>124.432224256987</v>
      </c>
      <c r="I84">
        <v>5990671.9990258999</v>
      </c>
      <c r="J84">
        <v>0</v>
      </c>
    </row>
    <row r="85" spans="1:10">
      <c r="A85" s="1">
        <v>39661</v>
      </c>
      <c r="B85">
        <v>289807.53000000003</v>
      </c>
      <c r="C85">
        <v>39497498.619999997</v>
      </c>
      <c r="D85">
        <v>39787306.149999999</v>
      </c>
      <c r="E85">
        <v>39734786.720791496</v>
      </c>
      <c r="F85">
        <v>10</v>
      </c>
      <c r="G85">
        <v>391266.51008683699</v>
      </c>
      <c r="H85">
        <v>114.533450698013</v>
      </c>
      <c r="I85">
        <v>5078316.8220230099</v>
      </c>
      <c r="J85">
        <v>0</v>
      </c>
    </row>
    <row r="86" spans="1:10">
      <c r="A86" s="1">
        <v>39692</v>
      </c>
      <c r="B86">
        <v>186125.34</v>
      </c>
      <c r="C86">
        <v>12245069.369999999</v>
      </c>
      <c r="D86">
        <v>12431194.710000001</v>
      </c>
      <c r="E86">
        <v>12746743.4013709</v>
      </c>
      <c r="F86">
        <v>10</v>
      </c>
      <c r="G86">
        <v>136163.84577601499</v>
      </c>
      <c r="H86">
        <v>105.708411212158</v>
      </c>
      <c r="I86">
        <v>1646920.40014888</v>
      </c>
      <c r="J86">
        <v>0</v>
      </c>
    </row>
    <row r="87" spans="1:10">
      <c r="A87" s="1">
        <v>39722</v>
      </c>
      <c r="B87">
        <v>162440.74</v>
      </c>
      <c r="C87">
        <v>20551050.370000001</v>
      </c>
      <c r="D87">
        <v>20713491.109999999</v>
      </c>
      <c r="E87">
        <v>20687044.376069002</v>
      </c>
      <c r="F87">
        <v>10</v>
      </c>
      <c r="G87">
        <v>303557.509515187</v>
      </c>
      <c r="H87">
        <v>77.254458742329305</v>
      </c>
      <c r="I87">
        <v>2764126.71869619</v>
      </c>
      <c r="J87">
        <v>0</v>
      </c>
    </row>
    <row r="88" spans="1:10">
      <c r="A88" s="1">
        <v>39753</v>
      </c>
      <c r="B88">
        <v>144514.67000000001</v>
      </c>
      <c r="C88">
        <v>17079167.27</v>
      </c>
      <c r="D88">
        <v>17223681.940000001</v>
      </c>
      <c r="E88">
        <v>17242202.098280001</v>
      </c>
      <c r="F88">
        <v>10</v>
      </c>
      <c r="G88">
        <v>331737.31477792299</v>
      </c>
      <c r="H88">
        <v>59.0061703780665</v>
      </c>
      <c r="I88">
        <v>2332346.41826837</v>
      </c>
      <c r="J88">
        <v>0</v>
      </c>
    </row>
    <row r="89" spans="1:10">
      <c r="A89" s="1">
        <v>39783</v>
      </c>
      <c r="B89">
        <v>126453.56</v>
      </c>
      <c r="C89">
        <v>11099914.09</v>
      </c>
      <c r="D89">
        <v>11226367.65</v>
      </c>
      <c r="E89">
        <v>11246389.592835801</v>
      </c>
      <c r="F89">
        <v>10</v>
      </c>
      <c r="G89">
        <v>358822.03699789202</v>
      </c>
      <c r="H89">
        <v>35.519337026121498</v>
      </c>
      <c r="I89">
        <v>1498731.27169173</v>
      </c>
      <c r="J89">
        <v>0</v>
      </c>
    </row>
    <row r="90" spans="1:10">
      <c r="A90" s="1">
        <v>39814</v>
      </c>
      <c r="B90">
        <v>129796.82</v>
      </c>
      <c r="C90">
        <v>10771814.289999999</v>
      </c>
      <c r="D90">
        <v>10901611.109999999</v>
      </c>
      <c r="E90">
        <v>10902627.994627001</v>
      </c>
      <c r="F90">
        <v>10</v>
      </c>
      <c r="G90">
        <v>336053.18273033202</v>
      </c>
      <c r="H90">
        <v>36.651884626500703</v>
      </c>
      <c r="I90">
        <v>1414354.4871733999</v>
      </c>
      <c r="J90">
        <v>0</v>
      </c>
    </row>
    <row r="91" spans="1:10">
      <c r="A91" s="1">
        <v>39845</v>
      </c>
      <c r="B91">
        <v>127927.67999999999</v>
      </c>
      <c r="C91">
        <v>9457471.1600000001</v>
      </c>
      <c r="D91">
        <v>9585398.8399999999</v>
      </c>
      <c r="E91">
        <v>9669461.6053465307</v>
      </c>
      <c r="F91">
        <v>10</v>
      </c>
      <c r="G91">
        <v>300309.28393947199</v>
      </c>
      <c r="H91">
        <v>36.244850266409202</v>
      </c>
      <c r="I91">
        <v>1215203.4246522</v>
      </c>
      <c r="J91">
        <v>0</v>
      </c>
    </row>
    <row r="92" spans="1:10">
      <c r="A92" s="1">
        <v>39873</v>
      </c>
      <c r="B92">
        <v>195385.24</v>
      </c>
      <c r="C92">
        <v>13497611.77</v>
      </c>
      <c r="D92">
        <v>13692997.01</v>
      </c>
      <c r="E92">
        <v>13771439.3125071</v>
      </c>
      <c r="F92">
        <v>10</v>
      </c>
      <c r="G92">
        <v>343078.250549705</v>
      </c>
      <c r="H92">
        <v>45.280702489490899</v>
      </c>
      <c r="I92">
        <v>1763384.8812490799</v>
      </c>
      <c r="J92">
        <v>0</v>
      </c>
    </row>
    <row r="93" spans="1:10">
      <c r="A93" s="1">
        <v>39904</v>
      </c>
      <c r="B93">
        <v>156745.22</v>
      </c>
      <c r="C93">
        <v>13707456.6</v>
      </c>
      <c r="D93">
        <v>13864201.82</v>
      </c>
      <c r="E93">
        <v>13948000.277079901</v>
      </c>
      <c r="F93">
        <v>10</v>
      </c>
      <c r="G93">
        <v>342132.82040941401</v>
      </c>
      <c r="H93">
        <v>45.820126282369401</v>
      </c>
      <c r="I93">
        <v>1728568.7594226799</v>
      </c>
      <c r="J93">
        <v>0</v>
      </c>
    </row>
    <row r="94" spans="1:10">
      <c r="A94" s="1">
        <v>39934</v>
      </c>
      <c r="B94">
        <v>274193.03000000003</v>
      </c>
      <c r="C94">
        <v>16712228.33</v>
      </c>
      <c r="D94">
        <v>16986421.359999999</v>
      </c>
      <c r="E94">
        <v>16988904.9285555</v>
      </c>
      <c r="F94">
        <v>10</v>
      </c>
      <c r="G94">
        <v>348272.681804244</v>
      </c>
      <c r="H94">
        <v>54.850274318597201</v>
      </c>
      <c r="I94">
        <v>2113947.2060807501</v>
      </c>
      <c r="J94">
        <v>0</v>
      </c>
    </row>
    <row r="95" spans="1:10">
      <c r="A95" s="1">
        <v>39965</v>
      </c>
      <c r="B95">
        <v>248758.09</v>
      </c>
      <c r="C95">
        <v>18861881.059999999</v>
      </c>
      <c r="D95">
        <v>19110639.149999999</v>
      </c>
      <c r="E95">
        <v>19197435.7354731</v>
      </c>
      <c r="F95">
        <v>10</v>
      </c>
      <c r="G95">
        <v>338336.79199026502</v>
      </c>
      <c r="H95">
        <v>63.702483276889197</v>
      </c>
      <c r="I95">
        <v>2355458.0982430801</v>
      </c>
      <c r="J95">
        <v>0</v>
      </c>
    </row>
    <row r="96" spans="1:10">
      <c r="A96" s="1">
        <v>39995</v>
      </c>
      <c r="B96">
        <v>214938.78</v>
      </c>
      <c r="C96">
        <v>18014064.379999999</v>
      </c>
      <c r="D96">
        <v>18229003.16</v>
      </c>
      <c r="E96">
        <v>18229002.871791501</v>
      </c>
      <c r="F96">
        <v>10</v>
      </c>
      <c r="G96">
        <v>337016.88520184602</v>
      </c>
      <c r="H96">
        <v>60.5455411886634</v>
      </c>
      <c r="I96">
        <v>2175866.8324718899</v>
      </c>
      <c r="J96">
        <v>0</v>
      </c>
    </row>
    <row r="97" spans="1:26">
      <c r="A97" s="1">
        <v>40026</v>
      </c>
      <c r="B97">
        <v>240447.23</v>
      </c>
      <c r="C97">
        <v>20305092.010000002</v>
      </c>
      <c r="D97">
        <v>20545539.239999998</v>
      </c>
      <c r="E97">
        <v>20545540.645464901</v>
      </c>
      <c r="F97">
        <v>10</v>
      </c>
      <c r="G97">
        <v>337024.642307111</v>
      </c>
      <c r="H97">
        <v>68.409214432050902</v>
      </c>
      <c r="I97">
        <v>2510050.3790075001</v>
      </c>
      <c r="J97">
        <v>0</v>
      </c>
    </row>
    <row r="98" spans="1:26">
      <c r="A98" s="1">
        <v>40057</v>
      </c>
      <c r="B98">
        <v>279871.39</v>
      </c>
      <c r="C98">
        <v>20461142.559999999</v>
      </c>
      <c r="D98">
        <v>20741013.949999999</v>
      </c>
      <c r="E98">
        <v>20743945.797811098</v>
      </c>
      <c r="F98">
        <v>10</v>
      </c>
      <c r="G98">
        <v>348547.71181945101</v>
      </c>
      <c r="H98">
        <v>66.614443617253798</v>
      </c>
      <c r="I98">
        <v>2474366.0991084999</v>
      </c>
      <c r="J98">
        <v>0</v>
      </c>
    </row>
    <row r="99" spans="1:26">
      <c r="A99" s="1">
        <v>40087</v>
      </c>
      <c r="B99">
        <v>305121.77</v>
      </c>
      <c r="C99">
        <v>23193257.969999999</v>
      </c>
      <c r="D99">
        <v>23498379.739999998</v>
      </c>
      <c r="E99">
        <v>23511375.331059098</v>
      </c>
      <c r="F99">
        <v>10</v>
      </c>
      <c r="G99">
        <v>365819.53637407901</v>
      </c>
      <c r="H99">
        <v>72.037243779239205</v>
      </c>
      <c r="I99">
        <v>2841255.7899286398</v>
      </c>
      <c r="J99">
        <v>0</v>
      </c>
    </row>
    <row r="100" spans="1:26">
      <c r="A100" s="1">
        <v>40118</v>
      </c>
      <c r="B100">
        <v>253193.39</v>
      </c>
      <c r="C100">
        <v>20496334.670000002</v>
      </c>
      <c r="D100">
        <v>20749528.059999999</v>
      </c>
      <c r="E100">
        <v>20655778.565510701</v>
      </c>
      <c r="F100">
        <v>10</v>
      </c>
      <c r="G100">
        <v>320445.15524456499</v>
      </c>
      <c r="H100">
        <v>72.259261296663396</v>
      </c>
      <c r="I100">
        <v>2499351.63855612</v>
      </c>
      <c r="J100">
        <v>0</v>
      </c>
    </row>
    <row r="101" spans="1:26">
      <c r="A101" s="1">
        <v>40148</v>
      </c>
      <c r="B101">
        <v>325593.78999999998</v>
      </c>
      <c r="C101">
        <v>21771372.59</v>
      </c>
      <c r="D101">
        <v>22096966.379999999</v>
      </c>
      <c r="E101">
        <v>22097043.437451001</v>
      </c>
      <c r="F101">
        <v>10</v>
      </c>
      <c r="G101">
        <v>378593.18555976503</v>
      </c>
      <c r="H101">
        <v>65.604671681539898</v>
      </c>
      <c r="I101">
        <v>2740438.2020656699</v>
      </c>
      <c r="J101">
        <v>0</v>
      </c>
    </row>
    <row r="102" spans="1:26">
      <c r="A102" s="1">
        <v>40179</v>
      </c>
      <c r="B102">
        <v>260104.89</v>
      </c>
      <c r="C102">
        <v>20331479.280000001</v>
      </c>
      <c r="D102">
        <v>20591584.170000002</v>
      </c>
      <c r="E102">
        <v>20588166.8169582</v>
      </c>
      <c r="F102">
        <v>10</v>
      </c>
      <c r="G102">
        <v>302470.63387029897</v>
      </c>
      <c r="H102">
        <v>75.238950174597605</v>
      </c>
      <c r="I102">
        <v>2169406.1340881502</v>
      </c>
      <c r="J102">
        <v>0</v>
      </c>
    </row>
    <row r="103" spans="1:26">
      <c r="A103" s="1">
        <v>40210</v>
      </c>
      <c r="B103">
        <v>198010.21</v>
      </c>
      <c r="C103">
        <v>20553780.510000002</v>
      </c>
      <c r="D103">
        <v>20751790.719999999</v>
      </c>
      <c r="E103">
        <v>20621223.167913299</v>
      </c>
      <c r="F103">
        <v>10</v>
      </c>
      <c r="G103">
        <v>306602.55629145802</v>
      </c>
      <c r="H103">
        <v>75.431266653290706</v>
      </c>
      <c r="I103">
        <v>2506196.0122882398</v>
      </c>
      <c r="J103">
        <v>0</v>
      </c>
    </row>
    <row r="104" spans="1:26">
      <c r="A104" s="1">
        <v>40238</v>
      </c>
      <c r="B104">
        <v>176714.33</v>
      </c>
      <c r="C104">
        <v>21323996.949999999</v>
      </c>
      <c r="D104">
        <v>21500711.280000001</v>
      </c>
      <c r="E104">
        <v>21507022.950742502</v>
      </c>
      <c r="F104">
        <v>10</v>
      </c>
      <c r="G104">
        <v>376839.64483780699</v>
      </c>
      <c r="H104">
        <v>63.965706643313197</v>
      </c>
      <c r="I104">
        <v>2597791.22252292</v>
      </c>
      <c r="J104">
        <v>0</v>
      </c>
    </row>
    <row r="105" spans="1:26">
      <c r="A105" s="1"/>
      <c r="D105"/>
      <c r="G105"/>
    </row>
    <row r="106" spans="1:26">
      <c r="D106" s="28">
        <f>SUM(D30:D105)</f>
        <v>1426857235.6600001</v>
      </c>
      <c r="G106" s="77">
        <f>SUM(G30:G105)</f>
        <v>25062209.59977166</v>
      </c>
    </row>
    <row r="107" spans="1:26">
      <c r="D107" s="28">
        <f>+Z30+Z31+Z32+Z33+Z34+Z35+Z36</f>
        <v>1426855276.6499999</v>
      </c>
      <c r="G107" s="77">
        <f>+Z41+Z42+Z43+Z44+Z45+Z46+Z47</f>
        <v>25062187.866652895</v>
      </c>
    </row>
    <row r="108" spans="1:26" ht="15.75">
      <c r="A108" s="40" t="s">
        <v>1</v>
      </c>
    </row>
    <row r="109" spans="1:26">
      <c r="M109" s="10" t="s">
        <v>89</v>
      </c>
    </row>
    <row r="110" spans="1:26">
      <c r="A110" s="14" t="s">
        <v>76</v>
      </c>
      <c r="B110" s="14" t="s">
        <v>77</v>
      </c>
      <c r="C110" s="14" t="s">
        <v>78</v>
      </c>
      <c r="D110" s="82" t="s">
        <v>7</v>
      </c>
      <c r="E110" s="14" t="s">
        <v>79</v>
      </c>
      <c r="F110" s="14" t="s">
        <v>80</v>
      </c>
      <c r="G110" s="78" t="s">
        <v>81</v>
      </c>
      <c r="H110" s="14" t="s">
        <v>82</v>
      </c>
      <c r="I110" s="14" t="s">
        <v>83</v>
      </c>
      <c r="J110" s="14" t="s">
        <v>84</v>
      </c>
    </row>
    <row r="111" spans="1:26">
      <c r="A111" s="1">
        <v>37987</v>
      </c>
      <c r="B111">
        <v>101126.22</v>
      </c>
      <c r="C111">
        <v>24925438.449999999</v>
      </c>
      <c r="D111" s="28">
        <v>25026564.670000002</v>
      </c>
      <c r="E111">
        <v>25000306.642206602</v>
      </c>
      <c r="F111">
        <v>20</v>
      </c>
      <c r="G111" s="77">
        <v>4116851.7030502702</v>
      </c>
      <c r="H111">
        <v>6.2220953572638997</v>
      </c>
      <c r="I111">
        <v>615137.22588648601</v>
      </c>
      <c r="J111">
        <v>0</v>
      </c>
      <c r="N111" s="9" t="s">
        <v>23</v>
      </c>
      <c r="O111" s="9" t="s">
        <v>24</v>
      </c>
      <c r="P111" s="9" t="s">
        <v>25</v>
      </c>
      <c r="Q111" s="9" t="s">
        <v>26</v>
      </c>
      <c r="R111" s="9" t="s">
        <v>27</v>
      </c>
      <c r="S111" s="9" t="s">
        <v>28</v>
      </c>
      <c r="T111" s="9" t="s">
        <v>29</v>
      </c>
      <c r="U111" s="9" t="s">
        <v>30</v>
      </c>
      <c r="V111" s="9" t="s">
        <v>31</v>
      </c>
      <c r="W111" s="9" t="s">
        <v>32</v>
      </c>
      <c r="X111" s="9" t="s">
        <v>33</v>
      </c>
      <c r="Y111" s="9" t="s">
        <v>34</v>
      </c>
    </row>
    <row r="112" spans="1:26">
      <c r="A112" s="1">
        <v>38018</v>
      </c>
      <c r="B112">
        <v>157056.37</v>
      </c>
      <c r="C112">
        <v>21428291.579999998</v>
      </c>
      <c r="D112" s="28">
        <v>21585347.949999999</v>
      </c>
      <c r="E112">
        <v>22665525.786900301</v>
      </c>
      <c r="F112">
        <v>20</v>
      </c>
      <c r="G112" s="77">
        <v>3751396.37493467</v>
      </c>
      <c r="H112">
        <v>6.2236888684032303</v>
      </c>
      <c r="I112">
        <v>681998.07274880295</v>
      </c>
      <c r="J112">
        <v>0</v>
      </c>
      <c r="M112">
        <v>2004</v>
      </c>
      <c r="N112">
        <v>25026564.670000002</v>
      </c>
      <c r="O112">
        <v>21585347.949999999</v>
      </c>
      <c r="P112">
        <v>21267116.850000001</v>
      </c>
      <c r="Q112">
        <v>22059411.460000001</v>
      </c>
      <c r="R112">
        <v>24072272.370000001</v>
      </c>
      <c r="S112">
        <v>25893229.260000002</v>
      </c>
      <c r="T112">
        <v>25134078.469999999</v>
      </c>
      <c r="U112">
        <v>23466972.039999999</v>
      </c>
      <c r="V112">
        <v>16153172.890000001</v>
      </c>
      <c r="W112">
        <v>20793803.739999998</v>
      </c>
      <c r="X112">
        <v>24202766.120000001</v>
      </c>
      <c r="Y112">
        <v>25013589.309999999</v>
      </c>
      <c r="Z112" s="28">
        <f t="shared" ref="Z112:Z118" si="2">SUM(N112:Y112)</f>
        <v>274668325.13</v>
      </c>
    </row>
    <row r="113" spans="1:26">
      <c r="A113" s="1">
        <v>38047</v>
      </c>
      <c r="B113">
        <v>42412.61</v>
      </c>
      <c r="C113">
        <v>21224704.239999998</v>
      </c>
      <c r="D113" s="28">
        <v>21267116.850000001</v>
      </c>
      <c r="E113">
        <v>21277666.946384199</v>
      </c>
      <c r="F113">
        <v>20</v>
      </c>
      <c r="G113" s="77">
        <v>3712684.6945070298</v>
      </c>
      <c r="H113">
        <v>5.90645258527735</v>
      </c>
      <c r="I113">
        <v>651129.16580654006</v>
      </c>
      <c r="J113">
        <v>0</v>
      </c>
      <c r="M113">
        <v>2005</v>
      </c>
      <c r="N113">
        <v>21680517.460000001</v>
      </c>
      <c r="O113">
        <v>20010142.52</v>
      </c>
      <c r="P113">
        <v>23567057.530000001</v>
      </c>
      <c r="Q113">
        <v>24959562.719999999</v>
      </c>
      <c r="R113">
        <v>24016276.469999999</v>
      </c>
      <c r="S113">
        <v>22138347.16</v>
      </c>
      <c r="T113">
        <v>23683088.670000002</v>
      </c>
      <c r="U113">
        <v>25134690.23</v>
      </c>
      <c r="V113">
        <v>15200890.9</v>
      </c>
      <c r="W113">
        <v>20190932.620000001</v>
      </c>
      <c r="X113">
        <v>25615802.91</v>
      </c>
      <c r="Y113">
        <v>32413034.550000001</v>
      </c>
      <c r="Z113" s="28">
        <f t="shared" si="2"/>
        <v>278610343.74000001</v>
      </c>
    </row>
    <row r="114" spans="1:26">
      <c r="A114" s="1">
        <v>38078</v>
      </c>
      <c r="B114">
        <v>1210284.43</v>
      </c>
      <c r="C114">
        <v>20849127.030000001</v>
      </c>
      <c r="D114" s="28">
        <v>22059411.460000001</v>
      </c>
      <c r="E114">
        <v>22165740.5613796</v>
      </c>
      <c r="F114">
        <v>20</v>
      </c>
      <c r="G114" s="77">
        <v>4034822.4873587298</v>
      </c>
      <c r="H114">
        <v>5.6562926546120602</v>
      </c>
      <c r="I114">
        <v>656396.23653119302</v>
      </c>
      <c r="J114">
        <v>0</v>
      </c>
      <c r="M114">
        <v>2006</v>
      </c>
      <c r="N114">
        <v>30831575.289999999</v>
      </c>
      <c r="O114">
        <v>23712202.309999999</v>
      </c>
      <c r="P114">
        <v>22854698.239999998</v>
      </c>
      <c r="Q114">
        <v>23167347.039999999</v>
      </c>
      <c r="R114">
        <v>23889302.260000002</v>
      </c>
      <c r="S114">
        <v>22603840.510000002</v>
      </c>
      <c r="T114">
        <v>22506408.27</v>
      </c>
      <c r="U114">
        <v>26214681.859999999</v>
      </c>
      <c r="V114">
        <v>20742492.050000001</v>
      </c>
      <c r="W114">
        <v>17117785.859999999</v>
      </c>
      <c r="X114">
        <v>24839416.489999998</v>
      </c>
      <c r="Y114">
        <v>26266139.77</v>
      </c>
      <c r="Z114" s="28">
        <f t="shared" si="2"/>
        <v>284745889.95000005</v>
      </c>
    </row>
    <row r="115" spans="1:26">
      <c r="A115" s="1">
        <v>38108</v>
      </c>
      <c r="B115">
        <v>208981.6</v>
      </c>
      <c r="C115">
        <v>23863290.77</v>
      </c>
      <c r="D115" s="28">
        <v>24072272.370000001</v>
      </c>
      <c r="E115">
        <v>24029162.163246699</v>
      </c>
      <c r="F115">
        <v>20</v>
      </c>
      <c r="G115" s="77">
        <v>3916088.2692239801</v>
      </c>
      <c r="H115">
        <v>6.2931406662105296</v>
      </c>
      <c r="I115">
        <v>615332.17627667403</v>
      </c>
      <c r="J115">
        <v>0</v>
      </c>
      <c r="M115">
        <v>2007</v>
      </c>
      <c r="N115">
        <v>20808228.109999999</v>
      </c>
      <c r="O115">
        <v>23925509.920000002</v>
      </c>
      <c r="P115">
        <v>27703683.5</v>
      </c>
      <c r="Q115">
        <v>27148782.25</v>
      </c>
      <c r="R115">
        <v>29725990.949999999</v>
      </c>
      <c r="S115">
        <v>27997289.829999998</v>
      </c>
      <c r="T115">
        <v>25008594.68</v>
      </c>
      <c r="U115">
        <v>22186411.280000001</v>
      </c>
      <c r="V115">
        <v>20540748.18</v>
      </c>
      <c r="W115">
        <v>24718196.789999999</v>
      </c>
      <c r="X115">
        <v>26205384.760000002</v>
      </c>
      <c r="Y115">
        <v>28015135.010000002</v>
      </c>
      <c r="Z115" s="28">
        <f t="shared" si="2"/>
        <v>303983955.25999999</v>
      </c>
    </row>
    <row r="116" spans="1:26">
      <c r="A116" s="1">
        <v>38139</v>
      </c>
      <c r="B116">
        <v>194441.96</v>
      </c>
      <c r="C116">
        <v>25698787.300000001</v>
      </c>
      <c r="D116" s="28">
        <v>25893229.260000002</v>
      </c>
      <c r="E116">
        <v>25962406.5890215</v>
      </c>
      <c r="F116">
        <v>20</v>
      </c>
      <c r="G116" s="77">
        <v>3969900.01426845</v>
      </c>
      <c r="H116">
        <v>6.7184964507115001</v>
      </c>
      <c r="I116">
        <v>709352.56652063003</v>
      </c>
      <c r="J116">
        <v>0</v>
      </c>
      <c r="M116">
        <v>2008</v>
      </c>
      <c r="N116">
        <v>29151057.399999999</v>
      </c>
      <c r="O116">
        <v>30126065.739999998</v>
      </c>
      <c r="P116">
        <v>35954394.780000001</v>
      </c>
      <c r="Q116">
        <v>37247602.659999996</v>
      </c>
      <c r="R116">
        <v>50688868.32</v>
      </c>
      <c r="S116">
        <v>55940363.710000001</v>
      </c>
      <c r="T116">
        <v>57834232.390000001</v>
      </c>
      <c r="U116">
        <v>37897777.18</v>
      </c>
      <c r="V116">
        <v>13567224.43</v>
      </c>
      <c r="W116">
        <v>24488552.52</v>
      </c>
      <c r="X116">
        <v>25585286.969999999</v>
      </c>
      <c r="Y116">
        <v>19872556.420000002</v>
      </c>
      <c r="Z116" s="28">
        <f t="shared" si="2"/>
        <v>418353982.52000004</v>
      </c>
    </row>
    <row r="117" spans="1:26">
      <c r="A117" s="1">
        <v>38169</v>
      </c>
      <c r="B117">
        <v>114686.34</v>
      </c>
      <c r="C117">
        <v>25019392.129999999</v>
      </c>
      <c r="D117" s="28">
        <v>25134078.469999999</v>
      </c>
      <c r="E117">
        <v>25118821.382230401</v>
      </c>
      <c r="F117">
        <v>20</v>
      </c>
      <c r="G117" s="77">
        <v>4113654.6443410199</v>
      </c>
      <c r="H117">
        <v>6.2983060934770396</v>
      </c>
      <c r="I117">
        <v>790234.73068274802</v>
      </c>
      <c r="J117">
        <v>0</v>
      </c>
      <c r="M117">
        <v>2009</v>
      </c>
      <c r="N117">
        <v>19200659.5</v>
      </c>
      <c r="O117">
        <v>14530549.58</v>
      </c>
      <c r="P117">
        <v>13531576.720000001</v>
      </c>
      <c r="Q117">
        <v>11957256.050000001</v>
      </c>
      <c r="R117">
        <v>12864570.35</v>
      </c>
      <c r="S117">
        <v>12126161.439999999</v>
      </c>
      <c r="T117">
        <v>11566002.42</v>
      </c>
      <c r="U117">
        <v>10377611.289999999</v>
      </c>
      <c r="V117">
        <v>8349328.3099999996</v>
      </c>
      <c r="W117">
        <v>11855028.9</v>
      </c>
      <c r="X117">
        <v>11122857.25</v>
      </c>
      <c r="Y117">
        <v>14627825.789999999</v>
      </c>
      <c r="Z117" s="28">
        <f t="shared" si="2"/>
        <v>152109427.59999999</v>
      </c>
    </row>
    <row r="118" spans="1:26">
      <c r="A118" s="1">
        <v>38200</v>
      </c>
      <c r="B118">
        <v>111503.03</v>
      </c>
      <c r="C118">
        <v>23355469.010000002</v>
      </c>
      <c r="D118" s="28">
        <v>23466972.039999999</v>
      </c>
      <c r="E118">
        <v>23470579.169623099</v>
      </c>
      <c r="F118">
        <v>20</v>
      </c>
      <c r="G118" s="77">
        <v>4039039.5325718001</v>
      </c>
      <c r="H118">
        <v>6.0053600827059501</v>
      </c>
      <c r="I118">
        <v>785307.61175487004</v>
      </c>
      <c r="J118">
        <v>0</v>
      </c>
      <c r="M118">
        <v>2010</v>
      </c>
      <c r="N118">
        <v>16424945.800000001</v>
      </c>
      <c r="O118">
        <v>13390100.380000001</v>
      </c>
      <c r="Z118" s="28">
        <f t="shared" si="2"/>
        <v>29815046.18</v>
      </c>
    </row>
    <row r="119" spans="1:26">
      <c r="A119" s="1">
        <v>38231</v>
      </c>
      <c r="B119">
        <v>99887.49</v>
      </c>
      <c r="C119">
        <v>16053285.4</v>
      </c>
      <c r="D119" s="28">
        <v>16153172.890000001</v>
      </c>
      <c r="E119">
        <v>16242011.9635024</v>
      </c>
      <c r="F119">
        <v>20</v>
      </c>
      <c r="G119" s="77">
        <v>3203047.0171899502</v>
      </c>
      <c r="H119">
        <v>5.2648706551846498</v>
      </c>
      <c r="I119">
        <v>621616.28447766299</v>
      </c>
      <c r="J119">
        <v>0</v>
      </c>
    </row>
    <row r="120" spans="1:26">
      <c r="A120" s="1">
        <v>38261</v>
      </c>
      <c r="B120">
        <v>100413.84</v>
      </c>
      <c r="C120">
        <v>20693389.899999999</v>
      </c>
      <c r="D120" s="28">
        <v>20793803.739999998</v>
      </c>
      <c r="E120">
        <v>20770438.7530334</v>
      </c>
      <c r="F120">
        <v>20</v>
      </c>
      <c r="G120" s="77">
        <v>3557609.2439597002</v>
      </c>
      <c r="H120">
        <v>6.0711305387985304</v>
      </c>
      <c r="I120">
        <v>828271.37308227504</v>
      </c>
      <c r="J120">
        <v>0</v>
      </c>
      <c r="M120" s="10" t="s">
        <v>90</v>
      </c>
    </row>
    <row r="121" spans="1:26">
      <c r="A121" s="1">
        <v>38292</v>
      </c>
      <c r="B121">
        <v>115199.17</v>
      </c>
      <c r="C121">
        <v>24087566.949999999</v>
      </c>
      <c r="D121" s="28">
        <v>24202766.120000001</v>
      </c>
      <c r="E121">
        <v>24189483.394853599</v>
      </c>
      <c r="F121">
        <v>20</v>
      </c>
      <c r="G121" s="77">
        <v>3549434.2037618798</v>
      </c>
      <c r="H121">
        <v>7.0108466759124104</v>
      </c>
      <c r="I121">
        <v>695055.593960208</v>
      </c>
      <c r="J121">
        <v>0</v>
      </c>
    </row>
    <row r="122" spans="1:26">
      <c r="A122" s="1">
        <v>38322</v>
      </c>
      <c r="B122">
        <v>124246.37</v>
      </c>
      <c r="C122">
        <v>24889342.940000001</v>
      </c>
      <c r="D122" s="28">
        <v>25013589.309999999</v>
      </c>
      <c r="E122">
        <v>24992198.998711001</v>
      </c>
      <c r="F122">
        <v>20</v>
      </c>
      <c r="G122" s="77">
        <v>3331205.5307657998</v>
      </c>
      <c r="H122">
        <v>7.6968812360041303</v>
      </c>
      <c r="I122">
        <v>647694.34431346902</v>
      </c>
      <c r="J122">
        <v>0</v>
      </c>
      <c r="N122" s="9" t="s">
        <v>23</v>
      </c>
      <c r="O122" s="9" t="s">
        <v>24</v>
      </c>
      <c r="P122" s="9" t="s">
        <v>25</v>
      </c>
      <c r="Q122" s="9" t="s">
        <v>26</v>
      </c>
      <c r="R122" s="9" t="s">
        <v>27</v>
      </c>
      <c r="S122" s="9" t="s">
        <v>28</v>
      </c>
      <c r="T122" s="9" t="s">
        <v>29</v>
      </c>
      <c r="U122" s="9" t="s">
        <v>30</v>
      </c>
      <c r="V122" s="9" t="s">
        <v>31</v>
      </c>
      <c r="W122" s="9" t="s">
        <v>32</v>
      </c>
      <c r="X122" s="9" t="s">
        <v>33</v>
      </c>
      <c r="Y122" s="9" t="s">
        <v>34</v>
      </c>
    </row>
    <row r="123" spans="1:26">
      <c r="A123" s="1">
        <v>38353</v>
      </c>
      <c r="B123">
        <v>101847.2</v>
      </c>
      <c r="C123">
        <v>21578670.260000002</v>
      </c>
      <c r="D123">
        <v>21680517.460000001</v>
      </c>
      <c r="E123">
        <v>21680565.336084802</v>
      </c>
      <c r="F123">
        <v>20</v>
      </c>
      <c r="G123">
        <v>3572292.7624133099</v>
      </c>
      <c r="H123">
        <v>6.2437550481164399</v>
      </c>
      <c r="I123">
        <v>623955.63258309802</v>
      </c>
      <c r="J123">
        <v>0</v>
      </c>
      <c r="M123">
        <v>2004</v>
      </c>
      <c r="N123">
        <v>4116851.7030502702</v>
      </c>
      <c r="O123">
        <v>3751396.37493467</v>
      </c>
      <c r="P123">
        <v>3712684.6945070298</v>
      </c>
      <c r="Q123">
        <v>4034822.4873587298</v>
      </c>
      <c r="R123">
        <v>3916088.2692239801</v>
      </c>
      <c r="S123">
        <v>3969900.01426845</v>
      </c>
      <c r="T123">
        <v>4113654.6443410199</v>
      </c>
      <c r="U123">
        <v>4039039.5325718001</v>
      </c>
      <c r="V123">
        <v>3203047.0171899502</v>
      </c>
      <c r="W123">
        <v>3557609.2439597002</v>
      </c>
      <c r="X123">
        <v>3549434.2037618798</v>
      </c>
      <c r="Y123">
        <v>3331205.5307657998</v>
      </c>
      <c r="Z123" s="28">
        <f t="shared" ref="Z123:Z129" si="3">SUM(N123:Y123)</f>
        <v>45295733.715933286</v>
      </c>
    </row>
    <row r="124" spans="1:26">
      <c r="A124" s="1">
        <v>38384</v>
      </c>
      <c r="B124">
        <v>92996.62</v>
      </c>
      <c r="C124">
        <v>19917145.899999999</v>
      </c>
      <c r="D124">
        <v>20010142.52</v>
      </c>
      <c r="E124">
        <v>20007525.8834682</v>
      </c>
      <c r="F124">
        <v>20</v>
      </c>
      <c r="G124">
        <v>3179408.8827136802</v>
      </c>
      <c r="H124">
        <v>6.4906757223497102</v>
      </c>
      <c r="I124">
        <v>628986.16298449296</v>
      </c>
      <c r="J124">
        <v>0</v>
      </c>
      <c r="M124">
        <v>2005</v>
      </c>
      <c r="N124">
        <v>3572292.7624133099</v>
      </c>
      <c r="O124">
        <v>3179408.8827136802</v>
      </c>
      <c r="P124">
        <v>3524675.37415754</v>
      </c>
      <c r="Q124">
        <v>3373989.9785241601</v>
      </c>
      <c r="R124">
        <v>3512440.4707236402</v>
      </c>
      <c r="S124">
        <v>3396830.1709777699</v>
      </c>
      <c r="T124">
        <v>3326464.2786851898</v>
      </c>
      <c r="U124">
        <v>2962636.152516</v>
      </c>
      <c r="V124">
        <v>1299470.4760853499</v>
      </c>
      <c r="W124">
        <v>1403319.12839957</v>
      </c>
      <c r="X124">
        <v>2238950.7427524198</v>
      </c>
      <c r="Y124">
        <v>2696394.9614425902</v>
      </c>
      <c r="Z124" s="28">
        <f t="shared" si="3"/>
        <v>34486873.379391223</v>
      </c>
    </row>
    <row r="125" spans="1:26">
      <c r="A125" s="1">
        <v>38412</v>
      </c>
      <c r="B125">
        <v>117201.26</v>
      </c>
      <c r="C125">
        <v>23449856.27</v>
      </c>
      <c r="D125">
        <v>23567057.530000001</v>
      </c>
      <c r="E125">
        <v>23458381.5866028</v>
      </c>
      <c r="F125">
        <v>20</v>
      </c>
      <c r="G125">
        <v>3524675.37415754</v>
      </c>
      <c r="H125">
        <v>6.8406518440460697</v>
      </c>
      <c r="I125">
        <v>652695.51129177294</v>
      </c>
      <c r="J125">
        <v>0</v>
      </c>
      <c r="M125">
        <v>2006</v>
      </c>
      <c r="N125">
        <v>2903605.4539078199</v>
      </c>
      <c r="O125">
        <v>2893564.0590993399</v>
      </c>
      <c r="P125">
        <v>3195937.85636565</v>
      </c>
      <c r="Q125">
        <v>3179013.8634480401</v>
      </c>
      <c r="R125">
        <v>3441908.5052839699</v>
      </c>
      <c r="S125">
        <v>3675130.0271896902</v>
      </c>
      <c r="T125">
        <v>3681560.89367529</v>
      </c>
      <c r="U125">
        <v>3612949.7915254999</v>
      </c>
      <c r="V125">
        <v>3543892.0726676499</v>
      </c>
      <c r="W125">
        <v>3570670.6822408698</v>
      </c>
      <c r="X125">
        <v>3416427.34441827</v>
      </c>
      <c r="Y125">
        <v>3467063.68521418</v>
      </c>
      <c r="Z125" s="28">
        <f t="shared" si="3"/>
        <v>40581724.235036269</v>
      </c>
    </row>
    <row r="126" spans="1:26">
      <c r="A126" s="1">
        <v>38443</v>
      </c>
      <c r="B126">
        <v>116326.15</v>
      </c>
      <c r="C126">
        <v>24843236.57</v>
      </c>
      <c r="D126">
        <v>24959562.719999999</v>
      </c>
      <c r="E126">
        <v>25289229.2218141</v>
      </c>
      <c r="F126">
        <v>20</v>
      </c>
      <c r="G126">
        <v>3373989.9785241601</v>
      </c>
      <c r="H126">
        <v>7.6827722910537304</v>
      </c>
      <c r="I126">
        <v>632367.49548419297</v>
      </c>
      <c r="J126">
        <v>0</v>
      </c>
      <c r="M126">
        <v>2007</v>
      </c>
      <c r="N126">
        <v>3414792.7943099099</v>
      </c>
      <c r="O126">
        <v>3176833.2949255402</v>
      </c>
      <c r="P126">
        <v>3719300.74477201</v>
      </c>
      <c r="Q126">
        <v>3516581.4493701202</v>
      </c>
      <c r="R126">
        <v>3829755.0412373701</v>
      </c>
      <c r="S126">
        <v>3775944.12886493</v>
      </c>
      <c r="T126">
        <v>3753979.13599075</v>
      </c>
      <c r="U126">
        <v>3463967.9669838799</v>
      </c>
      <c r="V126">
        <v>3451929.5078080501</v>
      </c>
      <c r="W126">
        <v>3807152.1087819999</v>
      </c>
      <c r="X126">
        <v>3363564.3933113599</v>
      </c>
      <c r="Y126">
        <v>3670022.0009405999</v>
      </c>
      <c r="Z126" s="28">
        <f t="shared" si="3"/>
        <v>42943822.56729652</v>
      </c>
    </row>
    <row r="127" spans="1:26">
      <c r="A127" s="1">
        <v>38473</v>
      </c>
      <c r="B127">
        <v>126082.98</v>
      </c>
      <c r="C127">
        <v>23890193.489999998</v>
      </c>
      <c r="D127">
        <v>24016276.469999999</v>
      </c>
      <c r="E127">
        <v>24077723.1435109</v>
      </c>
      <c r="F127">
        <v>20</v>
      </c>
      <c r="G127">
        <v>3512440.4707236402</v>
      </c>
      <c r="H127">
        <v>7.0336062448863199</v>
      </c>
      <c r="I127">
        <v>627400.086162347</v>
      </c>
      <c r="J127">
        <v>0</v>
      </c>
      <c r="M127">
        <v>2008</v>
      </c>
      <c r="N127">
        <v>3686018.5465077199</v>
      </c>
      <c r="O127">
        <v>3451814.77580861</v>
      </c>
      <c r="P127">
        <v>3727547.26648837</v>
      </c>
      <c r="Q127">
        <v>3582039.2669930998</v>
      </c>
      <c r="R127">
        <v>4300277.7008566502</v>
      </c>
      <c r="S127">
        <v>4341052.8413486602</v>
      </c>
      <c r="T127">
        <v>4618702.4908958403</v>
      </c>
      <c r="U127">
        <v>4226716.1268176297</v>
      </c>
      <c r="V127">
        <v>1638599.93483222</v>
      </c>
      <c r="W127">
        <v>3444346.8587364801</v>
      </c>
      <c r="X127">
        <v>3808520.8183148201</v>
      </c>
      <c r="Y127">
        <v>3166427.0365144401</v>
      </c>
      <c r="Z127" s="28">
        <f t="shared" si="3"/>
        <v>43992063.664114535</v>
      </c>
    </row>
    <row r="128" spans="1:26">
      <c r="A128" s="1">
        <v>38504</v>
      </c>
      <c r="B128">
        <v>133875.03</v>
      </c>
      <c r="C128">
        <v>22004472.129999999</v>
      </c>
      <c r="D128">
        <v>22138347.16</v>
      </c>
      <c r="E128">
        <v>22581469.886737101</v>
      </c>
      <c r="F128">
        <v>20</v>
      </c>
      <c r="G128">
        <v>3396830.1709777699</v>
      </c>
      <c r="H128">
        <v>6.8362074245754396</v>
      </c>
      <c r="I128">
        <v>639965.74812302203</v>
      </c>
      <c r="J128">
        <v>0</v>
      </c>
      <c r="M128">
        <v>2009</v>
      </c>
      <c r="N128">
        <v>3416689.2472601999</v>
      </c>
      <c r="O128">
        <v>3546817.8072145102</v>
      </c>
      <c r="P128">
        <v>3493091.0156498002</v>
      </c>
      <c r="Q128">
        <v>3454460.8839791301</v>
      </c>
      <c r="R128">
        <v>3729772.4979459499</v>
      </c>
      <c r="S128">
        <v>3303420.0625441698</v>
      </c>
      <c r="T128">
        <v>4303546.6052639103</v>
      </c>
      <c r="U128">
        <v>3345012.29465708</v>
      </c>
      <c r="V128">
        <v>3009271.5646570101</v>
      </c>
      <c r="W128">
        <v>3149019.1781962099</v>
      </c>
      <c r="X128">
        <v>2908234.4888036898</v>
      </c>
      <c r="Y128">
        <v>3075053.7363097598</v>
      </c>
      <c r="Z128" s="28">
        <f t="shared" si="3"/>
        <v>40734389.382481426</v>
      </c>
    </row>
    <row r="129" spans="1:26">
      <c r="A129" s="1">
        <v>38534</v>
      </c>
      <c r="B129">
        <v>92152.85</v>
      </c>
      <c r="C129">
        <v>23590935.82</v>
      </c>
      <c r="D129">
        <v>23683088.670000002</v>
      </c>
      <c r="E129">
        <v>23920451.250716899</v>
      </c>
      <c r="F129">
        <v>20</v>
      </c>
      <c r="G129">
        <v>3326464.2786851898</v>
      </c>
      <c r="H129">
        <v>7.4163164784960598</v>
      </c>
      <c r="I129">
        <v>749660.59442463296</v>
      </c>
      <c r="J129">
        <v>0</v>
      </c>
      <c r="M129">
        <v>2010</v>
      </c>
      <c r="N129">
        <v>2935668.81359745</v>
      </c>
      <c r="O129">
        <v>2489143.0943429801</v>
      </c>
      <c r="Z129" s="28">
        <f t="shared" si="3"/>
        <v>5424811.9079404306</v>
      </c>
    </row>
    <row r="130" spans="1:26">
      <c r="A130" s="1">
        <v>38565</v>
      </c>
      <c r="B130">
        <v>133786.04999999999</v>
      </c>
      <c r="C130">
        <v>25000904.18</v>
      </c>
      <c r="D130">
        <v>25134690.23</v>
      </c>
      <c r="E130">
        <v>25140130.2726686</v>
      </c>
      <c r="F130">
        <v>20</v>
      </c>
      <c r="G130">
        <v>2962636.152516</v>
      </c>
      <c r="H130">
        <v>8.7295141996667294</v>
      </c>
      <c r="I130">
        <v>722244.08916583494</v>
      </c>
      <c r="J130">
        <v>0</v>
      </c>
    </row>
    <row r="131" spans="1:26">
      <c r="A131" s="1">
        <v>38596</v>
      </c>
      <c r="B131">
        <v>115597.62</v>
      </c>
      <c r="C131">
        <v>15085293.279999999</v>
      </c>
      <c r="D131">
        <v>15200890.9</v>
      </c>
      <c r="E131">
        <v>15244131.602316599</v>
      </c>
      <c r="F131">
        <v>20</v>
      </c>
      <c r="G131">
        <v>1299470.4760853499</v>
      </c>
      <c r="H131">
        <v>11.9525318922685</v>
      </c>
      <c r="I131">
        <v>287830.70615491102</v>
      </c>
      <c r="J131">
        <v>0</v>
      </c>
    </row>
    <row r="132" spans="1:26">
      <c r="A132" s="1">
        <v>38626</v>
      </c>
      <c r="B132">
        <v>84963.61</v>
      </c>
      <c r="C132">
        <v>20105969.010000002</v>
      </c>
      <c r="D132">
        <v>20190932.620000001</v>
      </c>
      <c r="E132">
        <v>20155807.2165436</v>
      </c>
      <c r="F132">
        <v>20</v>
      </c>
      <c r="G132">
        <v>1403319.12839957</v>
      </c>
      <c r="H132">
        <v>14.6031308370774</v>
      </c>
      <c r="I132">
        <v>337045.62164892198</v>
      </c>
      <c r="J132">
        <v>0</v>
      </c>
    </row>
    <row r="133" spans="1:26">
      <c r="A133" s="1">
        <v>38657</v>
      </c>
      <c r="B133">
        <v>87516.36</v>
      </c>
      <c r="C133">
        <v>25528286.550000001</v>
      </c>
      <c r="D133">
        <v>25615802.91</v>
      </c>
      <c r="E133">
        <v>25647801.536931202</v>
      </c>
      <c r="F133">
        <v>20</v>
      </c>
      <c r="G133">
        <v>2238950.7427524198</v>
      </c>
      <c r="H133">
        <v>11.6775557078773</v>
      </c>
      <c r="I133">
        <v>497670.48875351402</v>
      </c>
      <c r="J133">
        <v>0</v>
      </c>
    </row>
    <row r="134" spans="1:26">
      <c r="A134" s="1">
        <v>38687</v>
      </c>
      <c r="B134">
        <v>-226507.03</v>
      </c>
      <c r="C134">
        <v>32639541.579999998</v>
      </c>
      <c r="D134">
        <v>32413034.550000001</v>
      </c>
      <c r="E134">
        <v>32423369.365789499</v>
      </c>
      <c r="F134">
        <v>20</v>
      </c>
      <c r="G134">
        <v>2696394.9614425902</v>
      </c>
      <c r="H134">
        <v>12.263549598765501</v>
      </c>
      <c r="I134">
        <v>644003.98172324104</v>
      </c>
      <c r="J134">
        <v>0</v>
      </c>
    </row>
    <row r="135" spans="1:26">
      <c r="A135" s="1">
        <v>38718</v>
      </c>
      <c r="B135">
        <v>155983.74</v>
      </c>
      <c r="C135">
        <v>30675591.550000001</v>
      </c>
      <c r="D135">
        <v>30831575.289999999</v>
      </c>
      <c r="E135">
        <v>30831224.276397999</v>
      </c>
      <c r="F135">
        <v>20</v>
      </c>
      <c r="G135">
        <v>2903605.4539078199</v>
      </c>
      <c r="H135">
        <v>10.8497679823449</v>
      </c>
      <c r="I135">
        <v>672221.21077313798</v>
      </c>
      <c r="J135">
        <v>0</v>
      </c>
    </row>
    <row r="136" spans="1:26">
      <c r="A136" s="1">
        <v>38749</v>
      </c>
      <c r="B136">
        <v>90190.45</v>
      </c>
      <c r="C136">
        <v>23622011.859999999</v>
      </c>
      <c r="D136">
        <v>23712202.309999999</v>
      </c>
      <c r="E136">
        <v>23712087.817425702</v>
      </c>
      <c r="F136">
        <v>20</v>
      </c>
      <c r="G136">
        <v>2893564.0590993399</v>
      </c>
      <c r="H136">
        <v>8.4057897308014802</v>
      </c>
      <c r="I136">
        <v>610603.235967741</v>
      </c>
      <c r="J136">
        <v>0</v>
      </c>
    </row>
    <row r="137" spans="1:26">
      <c r="A137" s="1">
        <v>38777</v>
      </c>
      <c r="B137">
        <v>124432.75</v>
      </c>
      <c r="C137">
        <v>22730265.489999998</v>
      </c>
      <c r="D137">
        <v>22854698.239999998</v>
      </c>
      <c r="E137">
        <v>22852036.5968321</v>
      </c>
      <c r="F137">
        <v>20</v>
      </c>
      <c r="G137">
        <v>3195937.85636565</v>
      </c>
      <c r="H137">
        <v>7.3395438824958399</v>
      </c>
      <c r="I137">
        <v>604689.54569325701</v>
      </c>
      <c r="J137">
        <v>0</v>
      </c>
    </row>
    <row r="138" spans="1:26">
      <c r="A138" s="1">
        <v>38808</v>
      </c>
      <c r="B138">
        <v>149367.49</v>
      </c>
      <c r="C138">
        <v>23017979.550000001</v>
      </c>
      <c r="D138">
        <v>23167347.039999999</v>
      </c>
      <c r="E138">
        <v>23121317.4254921</v>
      </c>
      <c r="F138">
        <v>20</v>
      </c>
      <c r="G138">
        <v>3179013.8634480401</v>
      </c>
      <c r="H138">
        <v>7.5021230621338102</v>
      </c>
      <c r="I138">
        <v>728035.794324502</v>
      </c>
      <c r="J138">
        <v>0</v>
      </c>
    </row>
    <row r="139" spans="1:26">
      <c r="A139" s="1">
        <v>38838</v>
      </c>
      <c r="B139">
        <v>156101.99</v>
      </c>
      <c r="C139">
        <v>23733200.27</v>
      </c>
      <c r="D139">
        <v>23889302.260000002</v>
      </c>
      <c r="E139">
        <v>23833780.426816601</v>
      </c>
      <c r="F139">
        <v>20</v>
      </c>
      <c r="G139">
        <v>3441908.5052839699</v>
      </c>
      <c r="H139">
        <v>7.1350982978932196</v>
      </c>
      <c r="I139">
        <v>724575.09073927498</v>
      </c>
      <c r="J139">
        <v>0</v>
      </c>
    </row>
    <row r="140" spans="1:26">
      <c r="A140" s="1">
        <v>38869</v>
      </c>
      <c r="B140">
        <v>136750.94</v>
      </c>
      <c r="C140">
        <v>22467089.57</v>
      </c>
      <c r="D140">
        <v>22603840.510000002</v>
      </c>
      <c r="E140">
        <v>22607659.2254094</v>
      </c>
      <c r="F140">
        <v>20</v>
      </c>
      <c r="G140">
        <v>3675130.0271896902</v>
      </c>
      <c r="H140">
        <v>6.3592767441721598</v>
      </c>
      <c r="I140">
        <v>763509.68830679997</v>
      </c>
      <c r="J140">
        <v>0</v>
      </c>
    </row>
    <row r="141" spans="1:26">
      <c r="A141" s="1">
        <v>38899</v>
      </c>
      <c r="B141">
        <v>114850.77</v>
      </c>
      <c r="C141">
        <v>22391557.5</v>
      </c>
      <c r="D141">
        <v>22506408.27</v>
      </c>
      <c r="E141">
        <v>22701900.371096902</v>
      </c>
      <c r="F141">
        <v>20</v>
      </c>
      <c r="G141">
        <v>3681560.89367529</v>
      </c>
      <c r="H141">
        <v>6.5124258781084103</v>
      </c>
      <c r="I141">
        <v>1273992.0647060201</v>
      </c>
      <c r="J141">
        <v>0</v>
      </c>
    </row>
    <row r="142" spans="1:26">
      <c r="A142" s="1">
        <v>38930</v>
      </c>
      <c r="B142">
        <v>204855.49</v>
      </c>
      <c r="C142">
        <v>26009826.370000001</v>
      </c>
      <c r="D142">
        <v>26214681.859999999</v>
      </c>
      <c r="E142">
        <v>26215270.697675899</v>
      </c>
      <c r="F142">
        <v>20</v>
      </c>
      <c r="G142">
        <v>3612949.7915254999</v>
      </c>
      <c r="H142">
        <v>7.5948446786233399</v>
      </c>
      <c r="I142">
        <v>1224521.80062485</v>
      </c>
      <c r="J142">
        <v>0</v>
      </c>
    </row>
    <row r="143" spans="1:26">
      <c r="A143" s="1">
        <v>38961</v>
      </c>
      <c r="B143">
        <v>118800.48</v>
      </c>
      <c r="C143">
        <v>20623691.57</v>
      </c>
      <c r="D143">
        <v>20742492.050000001</v>
      </c>
      <c r="E143">
        <v>20740473.123845998</v>
      </c>
      <c r="F143">
        <v>20</v>
      </c>
      <c r="G143">
        <v>3543892.0726676499</v>
      </c>
      <c r="H143">
        <v>6.1956028475518403</v>
      </c>
      <c r="I143">
        <v>1216074.6929900099</v>
      </c>
      <c r="J143">
        <v>0</v>
      </c>
    </row>
    <row r="144" spans="1:26">
      <c r="A144" s="1">
        <v>38991</v>
      </c>
      <c r="B144">
        <v>104460.09</v>
      </c>
      <c r="C144">
        <v>17013325.77</v>
      </c>
      <c r="D144">
        <v>17117785.859999999</v>
      </c>
      <c r="E144">
        <v>17119815.536453102</v>
      </c>
      <c r="F144">
        <v>20</v>
      </c>
      <c r="G144">
        <v>3570670.6822408698</v>
      </c>
      <c r="H144">
        <v>5.1426564215703099</v>
      </c>
      <c r="I144">
        <v>1242916.9768856999</v>
      </c>
      <c r="J144">
        <v>0</v>
      </c>
    </row>
    <row r="145" spans="1:10">
      <c r="A145" s="1">
        <v>39022</v>
      </c>
      <c r="B145">
        <v>208232.84</v>
      </c>
      <c r="C145">
        <v>24631183.649999999</v>
      </c>
      <c r="D145">
        <v>24839416.489999998</v>
      </c>
      <c r="E145">
        <v>24994014.736738801</v>
      </c>
      <c r="F145">
        <v>20</v>
      </c>
      <c r="G145">
        <v>3416427.34441827</v>
      </c>
      <c r="H145">
        <v>7.6620068184548904</v>
      </c>
      <c r="I145">
        <v>1182674.87094969</v>
      </c>
      <c r="J145">
        <v>0</v>
      </c>
    </row>
    <row r="146" spans="1:10">
      <c r="A146" s="1">
        <v>39052</v>
      </c>
      <c r="B146">
        <v>220125.12</v>
      </c>
      <c r="C146">
        <v>26046014.649999999</v>
      </c>
      <c r="D146">
        <v>26266139.77</v>
      </c>
      <c r="E146">
        <v>26256114.821043398</v>
      </c>
      <c r="F146">
        <v>20</v>
      </c>
      <c r="G146">
        <v>3467063.68521418</v>
      </c>
      <c r="H146">
        <v>7.9085496130908899</v>
      </c>
      <c r="I146">
        <v>1163330.3452187099</v>
      </c>
      <c r="J146">
        <v>0</v>
      </c>
    </row>
    <row r="147" spans="1:10">
      <c r="A147" s="1">
        <v>39083</v>
      </c>
      <c r="B147">
        <v>174279.66</v>
      </c>
      <c r="C147">
        <v>20633948.449999999</v>
      </c>
      <c r="D147">
        <v>20808228.109999999</v>
      </c>
      <c r="E147">
        <v>20800945.693646502</v>
      </c>
      <c r="F147">
        <v>20</v>
      </c>
      <c r="G147">
        <v>3414792.7943099099</v>
      </c>
      <c r="H147">
        <v>6.4169218063732698</v>
      </c>
      <c r="I147">
        <v>1111512.65240712</v>
      </c>
      <c r="J147">
        <v>0</v>
      </c>
    </row>
    <row r="148" spans="1:10">
      <c r="A148" s="1">
        <v>39114</v>
      </c>
      <c r="B148">
        <v>203520.44</v>
      </c>
      <c r="C148">
        <v>23721989.48</v>
      </c>
      <c r="D148">
        <v>23925509.920000002</v>
      </c>
      <c r="E148">
        <v>24033262.6791474</v>
      </c>
      <c r="F148">
        <v>20</v>
      </c>
      <c r="G148">
        <v>3176833.2949255402</v>
      </c>
      <c r="H148">
        <v>7.8809992053255398</v>
      </c>
      <c r="I148">
        <v>1003357.9936125</v>
      </c>
      <c r="J148">
        <v>0</v>
      </c>
    </row>
    <row r="149" spans="1:10">
      <c r="A149" s="1">
        <v>39142</v>
      </c>
      <c r="B149">
        <v>190078.67</v>
      </c>
      <c r="C149">
        <v>27513604.829999998</v>
      </c>
      <c r="D149">
        <v>27703683.5</v>
      </c>
      <c r="E149">
        <v>27714692.426490199</v>
      </c>
      <c r="F149">
        <v>20</v>
      </c>
      <c r="G149">
        <v>3719300.74477201</v>
      </c>
      <c r="H149">
        <v>7.7335991275699003</v>
      </c>
      <c r="I149">
        <v>1048888.5684487401</v>
      </c>
      <c r="J149">
        <v>0</v>
      </c>
    </row>
    <row r="150" spans="1:10">
      <c r="A150" s="1">
        <v>39173</v>
      </c>
      <c r="B150">
        <v>192555.54</v>
      </c>
      <c r="C150">
        <v>26956226.710000001</v>
      </c>
      <c r="D150">
        <v>27148782.25</v>
      </c>
      <c r="E150">
        <v>27125504.471258201</v>
      </c>
      <c r="F150">
        <v>20</v>
      </c>
      <c r="G150">
        <v>3516581.4493701202</v>
      </c>
      <c r="H150">
        <v>8.0193825928694302</v>
      </c>
      <c r="I150">
        <v>1075307.5902280801</v>
      </c>
      <c r="J150">
        <v>0</v>
      </c>
    </row>
    <row r="151" spans="1:10">
      <c r="A151" s="1">
        <v>39203</v>
      </c>
      <c r="B151">
        <v>195251.5</v>
      </c>
      <c r="C151">
        <v>29530739.449999999</v>
      </c>
      <c r="D151">
        <v>29725990.949999999</v>
      </c>
      <c r="E151">
        <v>29734785.6308349</v>
      </c>
      <c r="F151">
        <v>20</v>
      </c>
      <c r="G151">
        <v>3829755.0412373701</v>
      </c>
      <c r="H151">
        <v>8.0716139203833102</v>
      </c>
      <c r="I151">
        <v>1177518.4716748099</v>
      </c>
      <c r="J151">
        <v>0</v>
      </c>
    </row>
    <row r="152" spans="1:10">
      <c r="A152" s="1">
        <v>39234</v>
      </c>
      <c r="B152">
        <v>202714.21</v>
      </c>
      <c r="C152">
        <v>27794575.620000001</v>
      </c>
      <c r="D152">
        <v>27997289.829999998</v>
      </c>
      <c r="E152">
        <v>29258782.621066298</v>
      </c>
      <c r="F152">
        <v>20</v>
      </c>
      <c r="G152">
        <v>3775944.12886493</v>
      </c>
      <c r="H152">
        <v>8.0467251416766601</v>
      </c>
      <c r="I152">
        <v>1125201.93423751</v>
      </c>
      <c r="J152">
        <v>0</v>
      </c>
    </row>
    <row r="153" spans="1:10">
      <c r="A153" s="1">
        <v>39264</v>
      </c>
      <c r="B153">
        <v>149978.69</v>
      </c>
      <c r="C153">
        <v>24858615.989999998</v>
      </c>
      <c r="D153">
        <v>25008594.68</v>
      </c>
      <c r="E153">
        <v>25009433.155389</v>
      </c>
      <c r="F153">
        <v>20</v>
      </c>
      <c r="G153">
        <v>3753979.13599075</v>
      </c>
      <c r="H153">
        <v>6.8823649359802204</v>
      </c>
      <c r="I153">
        <v>826821.22055508301</v>
      </c>
      <c r="J153">
        <v>0</v>
      </c>
    </row>
    <row r="154" spans="1:10">
      <c r="A154" s="1">
        <v>39295</v>
      </c>
      <c r="B154">
        <v>141148.76999999999</v>
      </c>
      <c r="C154">
        <v>22045262.510000002</v>
      </c>
      <c r="D154">
        <v>22186411.280000001</v>
      </c>
      <c r="E154">
        <v>22179308.699538302</v>
      </c>
      <c r="F154">
        <v>20</v>
      </c>
      <c r="G154">
        <v>3463967.9669838799</v>
      </c>
      <c r="H154">
        <v>6.6229655646637697</v>
      </c>
      <c r="I154">
        <v>762431.86289426906</v>
      </c>
      <c r="J154">
        <v>0</v>
      </c>
    </row>
    <row r="155" spans="1:10">
      <c r="A155" s="1">
        <v>39326</v>
      </c>
      <c r="B155">
        <v>110930.86</v>
      </c>
      <c r="C155">
        <v>20429817.32</v>
      </c>
      <c r="D155">
        <v>20540748.18</v>
      </c>
      <c r="E155">
        <v>20552081.002012402</v>
      </c>
      <c r="F155">
        <v>20</v>
      </c>
      <c r="G155">
        <v>3451929.5078080501</v>
      </c>
      <c r="H155">
        <v>6.1803061599801099</v>
      </c>
      <c r="I155">
        <v>781900.19891081797</v>
      </c>
      <c r="J155">
        <v>0</v>
      </c>
    </row>
    <row r="156" spans="1:10">
      <c r="A156" s="1">
        <v>39356</v>
      </c>
      <c r="B156">
        <v>142896.82</v>
      </c>
      <c r="C156">
        <v>24575299.969999999</v>
      </c>
      <c r="D156">
        <v>24718196.789999999</v>
      </c>
      <c r="E156">
        <v>24721591.691283599</v>
      </c>
      <c r="F156">
        <v>20</v>
      </c>
      <c r="G156">
        <v>3807152.1087819999</v>
      </c>
      <c r="H156">
        <v>6.7338599578569296</v>
      </c>
      <c r="I156">
        <v>915237.447514083</v>
      </c>
      <c r="J156">
        <v>0</v>
      </c>
    </row>
    <row r="157" spans="1:10">
      <c r="A157" s="1">
        <v>39387</v>
      </c>
      <c r="B157">
        <v>152354.29999999999</v>
      </c>
      <c r="C157">
        <v>26053030.460000001</v>
      </c>
      <c r="D157">
        <v>26205384.760000002</v>
      </c>
      <c r="E157">
        <v>26210223.627824798</v>
      </c>
      <c r="F157">
        <v>20</v>
      </c>
      <c r="G157">
        <v>3363564.3933113599</v>
      </c>
      <c r="H157">
        <v>8.0453235311855806</v>
      </c>
      <c r="I157">
        <v>850740.13434097997</v>
      </c>
      <c r="J157">
        <v>0</v>
      </c>
    </row>
    <row r="158" spans="1:10">
      <c r="A158" s="1">
        <v>39417</v>
      </c>
      <c r="B158">
        <v>165297.03</v>
      </c>
      <c r="C158">
        <v>27849837.98</v>
      </c>
      <c r="D158">
        <v>28015135.010000002</v>
      </c>
      <c r="E158">
        <v>28782848.905625999</v>
      </c>
      <c r="F158">
        <v>20</v>
      </c>
      <c r="G158">
        <v>3670022.0009405999</v>
      </c>
      <c r="H158">
        <v>8.0833846385533707</v>
      </c>
      <c r="I158">
        <v>883350.559930149</v>
      </c>
      <c r="J158">
        <v>0</v>
      </c>
    </row>
    <row r="159" spans="1:10">
      <c r="A159" s="1">
        <v>39448</v>
      </c>
      <c r="B159">
        <v>193772.66</v>
      </c>
      <c r="C159">
        <v>28957284.739999998</v>
      </c>
      <c r="D159">
        <v>29151057.399999999</v>
      </c>
      <c r="E159">
        <v>30060422.854385201</v>
      </c>
      <c r="F159">
        <v>20</v>
      </c>
      <c r="G159">
        <v>3686018.5465077199</v>
      </c>
      <c r="H159">
        <v>8.3892057986264899</v>
      </c>
      <c r="I159">
        <v>862345.30982214201</v>
      </c>
      <c r="J159">
        <v>0</v>
      </c>
    </row>
    <row r="160" spans="1:10">
      <c r="A160" s="1">
        <v>39479</v>
      </c>
      <c r="B160">
        <v>160861.82</v>
      </c>
      <c r="C160">
        <v>29965203.920000002</v>
      </c>
      <c r="D160">
        <v>30126065.739999998</v>
      </c>
      <c r="E160">
        <v>30087458.227984499</v>
      </c>
      <c r="F160">
        <v>20</v>
      </c>
      <c r="G160">
        <v>3451814.77580861</v>
      </c>
      <c r="H160">
        <v>8.9319065085334302</v>
      </c>
      <c r="I160">
        <v>743828.63431229803</v>
      </c>
      <c r="J160">
        <v>0</v>
      </c>
    </row>
    <row r="161" spans="1:10">
      <c r="A161" s="1">
        <v>39508</v>
      </c>
      <c r="B161">
        <v>192970.18</v>
      </c>
      <c r="C161">
        <v>35761424.600000001</v>
      </c>
      <c r="D161">
        <v>35954394.780000001</v>
      </c>
      <c r="E161">
        <v>35971595.303535096</v>
      </c>
      <c r="F161">
        <v>20</v>
      </c>
      <c r="G161">
        <v>3727547.26648837</v>
      </c>
      <c r="H161">
        <v>9.8951772820762596</v>
      </c>
      <c r="I161">
        <v>913145.72568613302</v>
      </c>
      <c r="J161">
        <v>0</v>
      </c>
    </row>
    <row r="162" spans="1:10">
      <c r="A162" s="1">
        <v>39539</v>
      </c>
      <c r="B162">
        <v>277828.08</v>
      </c>
      <c r="C162">
        <v>36969774.579999998</v>
      </c>
      <c r="D162">
        <v>37247602.659999996</v>
      </c>
      <c r="E162">
        <v>37248520.320385098</v>
      </c>
      <c r="F162">
        <v>20</v>
      </c>
      <c r="G162">
        <v>3582039.2669930998</v>
      </c>
      <c r="H162">
        <v>10.6703220843617</v>
      </c>
      <c r="I162">
        <v>972992.37726227904</v>
      </c>
      <c r="J162">
        <v>0</v>
      </c>
    </row>
    <row r="163" spans="1:10">
      <c r="A163" s="1">
        <v>39569</v>
      </c>
      <c r="B163">
        <v>363092.59</v>
      </c>
      <c r="C163">
        <v>50325775.729999997</v>
      </c>
      <c r="D163">
        <v>50688868.32</v>
      </c>
      <c r="E163">
        <v>50746918.841304697</v>
      </c>
      <c r="F163">
        <v>20</v>
      </c>
      <c r="G163">
        <v>4300277.7008566502</v>
      </c>
      <c r="H163">
        <v>12.0083012721053</v>
      </c>
      <c r="I163">
        <v>892111.34429866204</v>
      </c>
      <c r="J163">
        <v>0</v>
      </c>
    </row>
    <row r="164" spans="1:10">
      <c r="A164" s="1">
        <v>39600</v>
      </c>
      <c r="B164">
        <v>392986.34</v>
      </c>
      <c r="C164">
        <v>55547377.369999997</v>
      </c>
      <c r="D164">
        <v>55940363.710000001</v>
      </c>
      <c r="E164">
        <v>37242103.164753601</v>
      </c>
      <c r="F164">
        <v>20</v>
      </c>
      <c r="G164">
        <v>4341052.8413486602</v>
      </c>
      <c r="H164">
        <v>8.7841168495047395</v>
      </c>
      <c r="I164">
        <v>890212.24352759495</v>
      </c>
      <c r="J164">
        <v>0</v>
      </c>
    </row>
    <row r="165" spans="1:10">
      <c r="A165" s="1">
        <v>39630</v>
      </c>
      <c r="B165">
        <v>341191.1</v>
      </c>
      <c r="C165">
        <v>57493041.289999999</v>
      </c>
      <c r="D165">
        <v>57834232.390000001</v>
      </c>
      <c r="E165">
        <v>57830468.055293702</v>
      </c>
      <c r="F165">
        <v>20</v>
      </c>
      <c r="G165">
        <v>4618702.4908958403</v>
      </c>
      <c r="H165">
        <v>12.7631086078254</v>
      </c>
      <c r="I165">
        <v>1118533.4632439499</v>
      </c>
      <c r="J165">
        <v>0</v>
      </c>
    </row>
    <row r="166" spans="1:10">
      <c r="A166" s="1">
        <v>39661</v>
      </c>
      <c r="B166">
        <v>148877.53</v>
      </c>
      <c r="C166">
        <v>37748899.649999999</v>
      </c>
      <c r="D166">
        <v>37897777.18</v>
      </c>
      <c r="E166">
        <v>37896172.397067897</v>
      </c>
      <c r="F166">
        <v>20</v>
      </c>
      <c r="G166">
        <v>4226716.1268176297</v>
      </c>
      <c r="H166">
        <v>9.2151247186099408</v>
      </c>
      <c r="I166">
        <v>1053543.8617165401</v>
      </c>
      <c r="J166">
        <v>0</v>
      </c>
    </row>
    <row r="167" spans="1:10">
      <c r="A167" s="1">
        <v>39692</v>
      </c>
      <c r="B167">
        <v>113869.22</v>
      </c>
      <c r="C167">
        <v>13453355.210000001</v>
      </c>
      <c r="D167">
        <v>13567224.43</v>
      </c>
      <c r="E167">
        <v>13428110.314848101</v>
      </c>
      <c r="F167">
        <v>20</v>
      </c>
      <c r="G167">
        <v>1638599.93483222</v>
      </c>
      <c r="H167">
        <v>8.4631454776326596</v>
      </c>
      <c r="I167">
        <v>439599.31327632401</v>
      </c>
      <c r="J167">
        <v>0</v>
      </c>
    </row>
    <row r="168" spans="1:10">
      <c r="A168" s="1">
        <v>39722</v>
      </c>
      <c r="B168">
        <v>226476.35</v>
      </c>
      <c r="C168">
        <v>24262076.170000002</v>
      </c>
      <c r="D168">
        <v>24488552.52</v>
      </c>
      <c r="E168">
        <v>24455544.545751899</v>
      </c>
      <c r="F168">
        <v>20</v>
      </c>
      <c r="G168">
        <v>3444346.8587364801</v>
      </c>
      <c r="H168">
        <v>7.3704539579302297</v>
      </c>
      <c r="I168">
        <v>930855.39170693303</v>
      </c>
      <c r="J168">
        <v>0</v>
      </c>
    </row>
    <row r="169" spans="1:10">
      <c r="A169" s="1">
        <v>39753</v>
      </c>
      <c r="B169">
        <v>254011.98</v>
      </c>
      <c r="C169">
        <v>25331274.989999998</v>
      </c>
      <c r="D169">
        <v>25585286.969999999</v>
      </c>
      <c r="E169">
        <v>25667527.838838998</v>
      </c>
      <c r="F169">
        <v>20</v>
      </c>
      <c r="G169">
        <v>3808520.8183148201</v>
      </c>
      <c r="H169">
        <v>6.9766819839274401</v>
      </c>
      <c r="I169">
        <v>903310.73971067299</v>
      </c>
      <c r="J169">
        <v>0</v>
      </c>
    </row>
    <row r="170" spans="1:10">
      <c r="A170" s="1">
        <v>39783</v>
      </c>
      <c r="B170">
        <v>236445.72</v>
      </c>
      <c r="C170">
        <v>19636110.699999999</v>
      </c>
      <c r="D170">
        <v>19872556.420000002</v>
      </c>
      <c r="E170">
        <v>19876585.229410101</v>
      </c>
      <c r="F170">
        <v>20</v>
      </c>
      <c r="G170">
        <v>3166427.0365144401</v>
      </c>
      <c r="H170">
        <v>6.5279071731981499</v>
      </c>
      <c r="I170">
        <v>793556.53566113696</v>
      </c>
      <c r="J170">
        <v>0</v>
      </c>
    </row>
    <row r="171" spans="1:10">
      <c r="A171" s="1">
        <v>39814</v>
      </c>
      <c r="B171">
        <v>182960.6</v>
      </c>
      <c r="C171">
        <v>19017698.899999999</v>
      </c>
      <c r="D171">
        <v>19200659.5</v>
      </c>
      <c r="E171">
        <v>19199482.875613999</v>
      </c>
      <c r="F171">
        <v>20</v>
      </c>
      <c r="G171">
        <v>3416689.2472601999</v>
      </c>
      <c r="H171">
        <v>5.8880423661447399</v>
      </c>
      <c r="I171">
        <v>918128.16420527396</v>
      </c>
      <c r="J171">
        <v>0</v>
      </c>
    </row>
    <row r="172" spans="1:10">
      <c r="A172" s="1">
        <v>39845</v>
      </c>
      <c r="B172">
        <v>142649.06</v>
      </c>
      <c r="C172">
        <v>14387900.52</v>
      </c>
      <c r="D172">
        <v>14530549.58</v>
      </c>
      <c r="E172">
        <v>14716603.272460399</v>
      </c>
      <c r="F172">
        <v>20</v>
      </c>
      <c r="G172">
        <v>3546817.8072145102</v>
      </c>
      <c r="H172">
        <v>4.3953421348928003</v>
      </c>
      <c r="I172">
        <v>872874.48037765396</v>
      </c>
      <c r="J172">
        <v>0</v>
      </c>
    </row>
    <row r="173" spans="1:10">
      <c r="A173" s="1">
        <v>39873</v>
      </c>
      <c r="B173">
        <v>174093.26</v>
      </c>
      <c r="C173">
        <v>13357483.460000001</v>
      </c>
      <c r="D173">
        <v>13531576.720000001</v>
      </c>
      <c r="E173">
        <v>13903013.153589999</v>
      </c>
      <c r="F173">
        <v>20</v>
      </c>
      <c r="G173">
        <v>3493091.0156498002</v>
      </c>
      <c r="H173">
        <v>4.2412313751870103</v>
      </c>
      <c r="I173">
        <v>911994.05836775806</v>
      </c>
      <c r="J173">
        <v>0</v>
      </c>
    </row>
    <row r="174" spans="1:10">
      <c r="A174" s="1">
        <v>39904</v>
      </c>
      <c r="B174">
        <v>114723.71</v>
      </c>
      <c r="C174">
        <v>11842532.34</v>
      </c>
      <c r="D174">
        <v>11957256.050000001</v>
      </c>
      <c r="E174">
        <v>12123445.1953265</v>
      </c>
      <c r="F174">
        <v>20</v>
      </c>
      <c r="G174">
        <v>3454460.8839791301</v>
      </c>
      <c r="H174">
        <v>3.7757230930622399</v>
      </c>
      <c r="I174">
        <v>919642.53839368501</v>
      </c>
      <c r="J174">
        <v>0</v>
      </c>
    </row>
    <row r="175" spans="1:10">
      <c r="A175" s="1">
        <v>39934</v>
      </c>
      <c r="B175">
        <v>125540.99</v>
      </c>
      <c r="C175">
        <v>12739029.359999999</v>
      </c>
      <c r="D175">
        <v>12864570.35</v>
      </c>
      <c r="E175">
        <v>13025896.4423678</v>
      </c>
      <c r="F175">
        <v>20</v>
      </c>
      <c r="G175">
        <v>3729772.4979459499</v>
      </c>
      <c r="H175">
        <v>3.7261410021657202</v>
      </c>
      <c r="I175">
        <v>871761.79097868002</v>
      </c>
      <c r="J175">
        <v>0</v>
      </c>
    </row>
    <row r="176" spans="1:10">
      <c r="A176" s="1">
        <v>39965</v>
      </c>
      <c r="B176">
        <v>120388.18</v>
      </c>
      <c r="C176">
        <v>12005773.26</v>
      </c>
      <c r="D176">
        <v>12126161.439999999</v>
      </c>
      <c r="E176">
        <v>12240354.446111299</v>
      </c>
      <c r="F176">
        <v>20</v>
      </c>
      <c r="G176">
        <v>3303420.0625441698</v>
      </c>
      <c r="H176">
        <v>3.96379035826397</v>
      </c>
      <c r="I176">
        <v>853710.14709705696</v>
      </c>
      <c r="J176">
        <v>0</v>
      </c>
    </row>
    <row r="177" spans="1:26">
      <c r="A177" s="1">
        <v>39995</v>
      </c>
      <c r="B177">
        <v>83990.88</v>
      </c>
      <c r="C177">
        <v>11482011.539999999</v>
      </c>
      <c r="D177">
        <v>11566002.42</v>
      </c>
      <c r="E177">
        <v>11566431.128844799</v>
      </c>
      <c r="F177">
        <v>20</v>
      </c>
      <c r="G177">
        <v>4303546.6052639103</v>
      </c>
      <c r="H177">
        <v>2.9072185485205</v>
      </c>
      <c r="I177">
        <v>944919.38640087005</v>
      </c>
      <c r="J177">
        <v>0</v>
      </c>
    </row>
    <row r="178" spans="1:26">
      <c r="A178" s="1">
        <v>40026</v>
      </c>
      <c r="B178">
        <v>75794.960000000006</v>
      </c>
      <c r="C178">
        <v>10301816.33</v>
      </c>
      <c r="D178">
        <v>10377611.289999999</v>
      </c>
      <c r="E178">
        <v>10377946.1567571</v>
      </c>
      <c r="F178">
        <v>20</v>
      </c>
      <c r="G178">
        <v>3345012.29465708</v>
      </c>
      <c r="H178">
        <v>3.3935664847648699</v>
      </c>
      <c r="I178">
        <v>973575.45751759596</v>
      </c>
      <c r="J178">
        <v>0</v>
      </c>
    </row>
    <row r="179" spans="1:26">
      <c r="A179" s="1">
        <v>40057</v>
      </c>
      <c r="B179">
        <v>66239.78</v>
      </c>
      <c r="C179">
        <v>8283088.5300000003</v>
      </c>
      <c r="D179">
        <v>8349328.3099999996</v>
      </c>
      <c r="E179">
        <v>8376271.9088242603</v>
      </c>
      <c r="F179">
        <v>20</v>
      </c>
      <c r="G179">
        <v>3009271.5646570101</v>
      </c>
      <c r="H179">
        <v>3.0810970855045099</v>
      </c>
      <c r="I179">
        <v>895585.93853209296</v>
      </c>
      <c r="J179">
        <v>0</v>
      </c>
    </row>
    <row r="180" spans="1:26">
      <c r="A180" s="1">
        <v>40087</v>
      </c>
      <c r="B180">
        <v>139864.23000000001</v>
      </c>
      <c r="C180">
        <v>11715164.67</v>
      </c>
      <c r="D180">
        <v>11855028.9</v>
      </c>
      <c r="E180">
        <v>11855000.1703839</v>
      </c>
      <c r="F180">
        <v>20</v>
      </c>
      <c r="G180">
        <v>3149019.1781962099</v>
      </c>
      <c r="H180">
        <v>4.04778658244103</v>
      </c>
      <c r="I180">
        <v>891557.40696821199</v>
      </c>
      <c r="J180">
        <v>0</v>
      </c>
    </row>
    <row r="181" spans="1:26">
      <c r="A181" s="1">
        <v>40118</v>
      </c>
      <c r="B181">
        <v>117828.44</v>
      </c>
      <c r="C181">
        <v>11005028.810000001</v>
      </c>
      <c r="D181">
        <v>11122857.25</v>
      </c>
      <c r="E181">
        <v>11094481.211814201</v>
      </c>
      <c r="F181">
        <v>20</v>
      </c>
      <c r="G181">
        <v>2908234.4888036898</v>
      </c>
      <c r="H181">
        <v>4.2583572965263397</v>
      </c>
      <c r="I181">
        <v>1289820.3435924901</v>
      </c>
      <c r="J181">
        <v>0</v>
      </c>
    </row>
    <row r="182" spans="1:26">
      <c r="A182" s="1">
        <v>40148</v>
      </c>
      <c r="B182">
        <v>116610.99</v>
      </c>
      <c r="C182">
        <v>14511214.800000001</v>
      </c>
      <c r="D182">
        <v>14627825.789999999</v>
      </c>
      <c r="E182">
        <v>14619858.6957196</v>
      </c>
      <c r="F182">
        <v>20</v>
      </c>
      <c r="G182">
        <v>3075053.7363097598</v>
      </c>
      <c r="H182">
        <v>5.0267048699212298</v>
      </c>
      <c r="I182">
        <v>837528.89585806301</v>
      </c>
      <c r="J182">
        <v>0</v>
      </c>
    </row>
    <row r="183" spans="1:26">
      <c r="A183" s="1">
        <v>40179</v>
      </c>
      <c r="B183">
        <v>122804.01</v>
      </c>
      <c r="C183">
        <v>16302141.789999999</v>
      </c>
      <c r="D183">
        <v>16424945.800000001</v>
      </c>
      <c r="E183">
        <v>16421664.923017399</v>
      </c>
      <c r="F183">
        <v>20</v>
      </c>
      <c r="G183">
        <v>2935668.81359745</v>
      </c>
      <c r="H183">
        <v>5.8632700025285303</v>
      </c>
      <c r="I183">
        <v>790953.96910697501</v>
      </c>
      <c r="J183">
        <v>0</v>
      </c>
    </row>
    <row r="184" spans="1:26">
      <c r="A184" s="1">
        <v>40210</v>
      </c>
      <c r="B184">
        <v>89802.94</v>
      </c>
      <c r="C184">
        <v>13300297.439999999</v>
      </c>
      <c r="D184">
        <v>13390100.380000001</v>
      </c>
      <c r="E184">
        <v>13383079.752783701</v>
      </c>
      <c r="F184">
        <v>20</v>
      </c>
      <c r="G184">
        <v>2489143.0943429801</v>
      </c>
      <c r="H184">
        <v>5.6831915363765999</v>
      </c>
      <c r="I184">
        <v>763197.21381656395</v>
      </c>
      <c r="J184">
        <v>0</v>
      </c>
    </row>
    <row r="185" spans="1:26">
      <c r="A185" s="1"/>
    </row>
    <row r="186" spans="1:26">
      <c r="D186" s="28">
        <f>SUM(D111:D185)</f>
        <v>1742286970.3800004</v>
      </c>
      <c r="F186" s="23"/>
      <c r="G186" s="77">
        <f>SUM(G111:G185)</f>
        <v>253459418.85219371</v>
      </c>
    </row>
    <row r="187" spans="1:26">
      <c r="D187" s="28">
        <f>+Z112+Z113+Z114+Z115+Z116+Z117+Z118</f>
        <v>1742286970.3799999</v>
      </c>
      <c r="G187" s="77">
        <f>+Z123+Z124+Z125+Z126+Z127+Z128+Z129</f>
        <v>253459418.85219368</v>
      </c>
    </row>
    <row r="188" spans="1:26" ht="15.75">
      <c r="A188" s="40" t="s">
        <v>2</v>
      </c>
    </row>
    <row r="189" spans="1:26">
      <c r="M189" s="10" t="s">
        <v>87</v>
      </c>
    </row>
    <row r="190" spans="1:26">
      <c r="A190" s="14" t="s">
        <v>76</v>
      </c>
      <c r="B190" s="14" t="s">
        <v>77</v>
      </c>
      <c r="C190" s="14" t="s">
        <v>78</v>
      </c>
      <c r="D190" s="82" t="s">
        <v>7</v>
      </c>
      <c r="E190" s="14" t="s">
        <v>79</v>
      </c>
      <c r="F190" s="14" t="s">
        <v>80</v>
      </c>
      <c r="G190" s="78" t="s">
        <v>81</v>
      </c>
      <c r="H190" s="14" t="s">
        <v>82</v>
      </c>
      <c r="I190" s="14" t="s">
        <v>83</v>
      </c>
      <c r="J190" s="14" t="s">
        <v>84</v>
      </c>
    </row>
    <row r="191" spans="1:26">
      <c r="A191" s="1">
        <v>37987</v>
      </c>
      <c r="B191">
        <v>2394.5300000000002</v>
      </c>
      <c r="C191">
        <v>1295243.95</v>
      </c>
      <c r="D191" s="28">
        <v>1297638.48</v>
      </c>
      <c r="E191">
        <v>1297298.39611493</v>
      </c>
      <c r="F191">
        <v>50</v>
      </c>
      <c r="G191" s="77">
        <v>202396.636995676</v>
      </c>
      <c r="H191">
        <v>6.4126850112469</v>
      </c>
      <c r="I191">
        <v>607.48427401599997</v>
      </c>
      <c r="J191">
        <v>0</v>
      </c>
      <c r="N191" s="9" t="s">
        <v>23</v>
      </c>
      <c r="O191" s="9" t="s">
        <v>24</v>
      </c>
      <c r="P191" s="9" t="s">
        <v>25</v>
      </c>
      <c r="Q191" s="9" t="s">
        <v>26</v>
      </c>
      <c r="R191" s="9" t="s">
        <v>27</v>
      </c>
      <c r="S191" s="9" t="s">
        <v>28</v>
      </c>
      <c r="T191" s="9" t="s">
        <v>29</v>
      </c>
      <c r="U191" s="9" t="s">
        <v>30</v>
      </c>
      <c r="V191" s="9" t="s">
        <v>31</v>
      </c>
      <c r="W191" s="9" t="s">
        <v>32</v>
      </c>
      <c r="X191" s="9" t="s">
        <v>33</v>
      </c>
      <c r="Y191" s="9" t="s">
        <v>34</v>
      </c>
    </row>
    <row r="192" spans="1:26">
      <c r="A192" s="1">
        <v>38018</v>
      </c>
      <c r="B192">
        <v>3894.2</v>
      </c>
      <c r="C192">
        <v>1108562.83</v>
      </c>
      <c r="D192" s="28">
        <v>1112457.03</v>
      </c>
      <c r="E192">
        <v>1113346.5206490599</v>
      </c>
      <c r="F192">
        <v>50</v>
      </c>
      <c r="G192" s="77">
        <v>207869.61792387001</v>
      </c>
      <c r="H192">
        <v>5.35886647309185</v>
      </c>
      <c r="I192">
        <v>599.00561757699995</v>
      </c>
      <c r="J192">
        <v>0</v>
      </c>
      <c r="M192">
        <v>2004</v>
      </c>
      <c r="N192">
        <v>1297638.48</v>
      </c>
      <c r="O192">
        <v>1112457.03</v>
      </c>
      <c r="P192">
        <v>1124707.47</v>
      </c>
      <c r="Q192">
        <v>1123631.6100000001</v>
      </c>
      <c r="R192">
        <v>1254603.46</v>
      </c>
      <c r="S192">
        <v>1210573.1100000001</v>
      </c>
      <c r="T192">
        <v>1309700.83</v>
      </c>
      <c r="U192">
        <v>1325793.3600000001</v>
      </c>
      <c r="V192">
        <v>1130468.6499999999</v>
      </c>
      <c r="W192">
        <v>1421334.91</v>
      </c>
      <c r="X192">
        <v>1388108.66</v>
      </c>
      <c r="Y192">
        <v>1139523.23</v>
      </c>
      <c r="Z192" s="28">
        <f t="shared" ref="Z192:Z198" si="4">SUM(N192:Y192)</f>
        <v>14838540.800000001</v>
      </c>
    </row>
    <row r="193" spans="1:26">
      <c r="A193" s="1">
        <v>38047</v>
      </c>
      <c r="B193">
        <v>-1364.14</v>
      </c>
      <c r="C193">
        <v>1126071.6100000001</v>
      </c>
      <c r="D193" s="28">
        <v>1124707.47</v>
      </c>
      <c r="E193">
        <v>1124611.8895984299</v>
      </c>
      <c r="F193">
        <v>50</v>
      </c>
      <c r="G193" s="77">
        <v>117553.055439106</v>
      </c>
      <c r="H193">
        <v>9.57068063821397</v>
      </c>
      <c r="I193">
        <v>450.86205550800003</v>
      </c>
      <c r="J193">
        <v>0</v>
      </c>
      <c r="M193">
        <v>2005</v>
      </c>
      <c r="N193">
        <v>987927.33</v>
      </c>
      <c r="O193">
        <v>911752.17</v>
      </c>
      <c r="P193">
        <v>1141508.8</v>
      </c>
      <c r="Q193">
        <v>1070490.58</v>
      </c>
      <c r="R193">
        <v>994797.17</v>
      </c>
      <c r="S193">
        <v>979611.51</v>
      </c>
      <c r="T193">
        <v>1057589.3600000001</v>
      </c>
      <c r="U193">
        <v>1111822.3899999999</v>
      </c>
      <c r="V193">
        <v>367970.38</v>
      </c>
      <c r="W193">
        <v>341114.27</v>
      </c>
      <c r="X193">
        <v>536586.6</v>
      </c>
      <c r="Y193">
        <v>963070.66</v>
      </c>
      <c r="Z193" s="28">
        <f t="shared" si="4"/>
        <v>10464241.219999999</v>
      </c>
    </row>
    <row r="194" spans="1:26">
      <c r="A194" s="1">
        <v>38078</v>
      </c>
      <c r="B194">
        <v>89308.97</v>
      </c>
      <c r="C194">
        <v>1034322.64</v>
      </c>
      <c r="D194" s="28">
        <v>1123631.6100000001</v>
      </c>
      <c r="E194">
        <v>1124081.0682401101</v>
      </c>
      <c r="F194">
        <v>50</v>
      </c>
      <c r="G194" s="77">
        <v>187504.629687554</v>
      </c>
      <c r="H194">
        <v>5.9960214917486399</v>
      </c>
      <c r="I194">
        <v>200.72116883499999</v>
      </c>
      <c r="J194">
        <v>0</v>
      </c>
      <c r="M194">
        <v>2006</v>
      </c>
      <c r="N194">
        <v>905461.43</v>
      </c>
      <c r="O194">
        <v>726668.16</v>
      </c>
      <c r="P194">
        <v>843111.23</v>
      </c>
      <c r="Q194">
        <v>891182.97</v>
      </c>
      <c r="R194">
        <v>1056011.52</v>
      </c>
      <c r="S194">
        <v>1371316.34</v>
      </c>
      <c r="T194">
        <v>1674534.82</v>
      </c>
      <c r="U194">
        <v>1561055.42</v>
      </c>
      <c r="V194">
        <v>1359323.88</v>
      </c>
      <c r="W194">
        <v>1286966.21</v>
      </c>
      <c r="X194">
        <v>1218890.06</v>
      </c>
      <c r="Y194">
        <v>1171698.8600000001</v>
      </c>
      <c r="Z194" s="28">
        <f t="shared" si="4"/>
        <v>14066220.9</v>
      </c>
    </row>
    <row r="195" spans="1:26">
      <c r="A195" s="1">
        <v>38108</v>
      </c>
      <c r="B195">
        <v>7596.17</v>
      </c>
      <c r="C195">
        <v>1247007.29</v>
      </c>
      <c r="D195" s="28">
        <v>1254603.46</v>
      </c>
      <c r="E195">
        <v>1254603.4495715301</v>
      </c>
      <c r="F195">
        <v>50</v>
      </c>
      <c r="G195" s="77">
        <v>196468.560773203</v>
      </c>
      <c r="H195">
        <v>6.3868998419537499</v>
      </c>
      <c r="I195">
        <v>221.57017971900001</v>
      </c>
      <c r="J195">
        <v>0</v>
      </c>
      <c r="M195">
        <v>2007</v>
      </c>
      <c r="N195">
        <v>1139567.4099999999</v>
      </c>
      <c r="O195">
        <v>1197017.32</v>
      </c>
      <c r="P195">
        <v>1426542.37</v>
      </c>
      <c r="Q195">
        <v>1216796.54</v>
      </c>
      <c r="R195">
        <v>1381931.7</v>
      </c>
      <c r="S195">
        <v>1406781.94</v>
      </c>
      <c r="T195">
        <v>1486927.62</v>
      </c>
      <c r="U195">
        <v>1225155.08</v>
      </c>
      <c r="V195">
        <v>1647097.81</v>
      </c>
      <c r="W195">
        <v>2004640.75</v>
      </c>
      <c r="X195">
        <v>2386536.81</v>
      </c>
      <c r="Y195">
        <v>2329618.89</v>
      </c>
      <c r="Z195" s="28">
        <f t="shared" si="4"/>
        <v>18848614.240000002</v>
      </c>
    </row>
    <row r="196" spans="1:26">
      <c r="A196" s="1">
        <v>38139</v>
      </c>
      <c r="B196">
        <v>5734.81</v>
      </c>
      <c r="C196">
        <v>1204838.3</v>
      </c>
      <c r="D196" s="28">
        <v>1210573.1100000001</v>
      </c>
      <c r="E196">
        <v>1198508.82964906</v>
      </c>
      <c r="F196">
        <v>50</v>
      </c>
      <c r="G196" s="77">
        <v>199993.91430075801</v>
      </c>
      <c r="H196">
        <v>5.9933712579757499</v>
      </c>
      <c r="I196">
        <v>128.94809116100001</v>
      </c>
      <c r="J196">
        <v>0</v>
      </c>
      <c r="M196">
        <v>2008</v>
      </c>
      <c r="N196">
        <v>2381901.2200000002</v>
      </c>
      <c r="O196">
        <v>1916499.09</v>
      </c>
      <c r="P196">
        <v>2318423.9700000002</v>
      </c>
      <c r="Q196">
        <v>2800465.14</v>
      </c>
      <c r="R196">
        <v>3309955.12</v>
      </c>
      <c r="S196">
        <v>3465803.97</v>
      </c>
      <c r="T196">
        <v>6510428.0300000003</v>
      </c>
      <c r="U196">
        <v>4397949.22</v>
      </c>
      <c r="V196">
        <v>799472.51</v>
      </c>
      <c r="W196">
        <v>1702597.06</v>
      </c>
      <c r="X196">
        <v>1771840.2</v>
      </c>
      <c r="Y196">
        <v>619807.1</v>
      </c>
      <c r="Z196" s="28">
        <f t="shared" si="4"/>
        <v>31995142.630000003</v>
      </c>
    </row>
    <row r="197" spans="1:26">
      <c r="A197" s="1">
        <v>38169</v>
      </c>
      <c r="B197">
        <v>3512.42</v>
      </c>
      <c r="C197">
        <v>1306188.4099999999</v>
      </c>
      <c r="D197" s="28">
        <v>1309700.83</v>
      </c>
      <c r="E197">
        <v>1309599.46048348</v>
      </c>
      <c r="F197">
        <v>50</v>
      </c>
      <c r="G197" s="77">
        <v>163648.10220884599</v>
      </c>
      <c r="H197">
        <v>8.0048388886218298</v>
      </c>
      <c r="I197">
        <v>377.23212704700001</v>
      </c>
      <c r="J197">
        <v>0</v>
      </c>
      <c r="M197">
        <v>2009</v>
      </c>
      <c r="N197">
        <v>860561.49</v>
      </c>
      <c r="O197">
        <v>845572.63</v>
      </c>
      <c r="P197">
        <v>871593.02</v>
      </c>
      <c r="Q197">
        <v>851719.81</v>
      </c>
      <c r="R197">
        <v>1062286.74</v>
      </c>
      <c r="S197">
        <v>1172743.3500000001</v>
      </c>
      <c r="T197">
        <v>1091492.6499999999</v>
      </c>
      <c r="U197">
        <v>1523806.34</v>
      </c>
      <c r="V197">
        <v>1416197.04</v>
      </c>
      <c r="W197">
        <v>1734497.09</v>
      </c>
      <c r="X197">
        <v>1718804.87</v>
      </c>
      <c r="Y197">
        <v>1724725.14</v>
      </c>
      <c r="Z197" s="28">
        <f t="shared" si="4"/>
        <v>14874000.170000002</v>
      </c>
    </row>
    <row r="198" spans="1:26">
      <c r="A198" s="1">
        <v>38200</v>
      </c>
      <c r="B198">
        <v>3555.15</v>
      </c>
      <c r="C198">
        <v>1322238.21</v>
      </c>
      <c r="D198" s="28">
        <v>1325793.3600000001</v>
      </c>
      <c r="E198">
        <v>1330300.1112029401</v>
      </c>
      <c r="F198">
        <v>50</v>
      </c>
      <c r="G198" s="77">
        <v>192419.05906979099</v>
      </c>
      <c r="H198">
        <v>6.9315528034888896</v>
      </c>
      <c r="I198">
        <v>3462.757136966</v>
      </c>
      <c r="J198">
        <v>0</v>
      </c>
      <c r="M198">
        <v>2010</v>
      </c>
      <c r="N198">
        <v>1746366.93</v>
      </c>
      <c r="O198">
        <v>1782620.61</v>
      </c>
      <c r="Z198" s="28">
        <f t="shared" si="4"/>
        <v>3528987.54</v>
      </c>
    </row>
    <row r="199" spans="1:26">
      <c r="A199" s="1">
        <v>38231</v>
      </c>
      <c r="B199">
        <v>2968.99</v>
      </c>
      <c r="C199">
        <v>1127499.6599999999</v>
      </c>
      <c r="D199" s="28">
        <v>1130468.6499999999</v>
      </c>
      <c r="E199">
        <v>1130471.7363190299</v>
      </c>
      <c r="F199">
        <v>50</v>
      </c>
      <c r="G199" s="77">
        <v>169816.85131197999</v>
      </c>
      <c r="H199">
        <v>6.6605395557679996</v>
      </c>
      <c r="I199">
        <v>600.11908038499996</v>
      </c>
      <c r="J199">
        <v>0</v>
      </c>
    </row>
    <row r="200" spans="1:26">
      <c r="A200" s="1">
        <v>38261</v>
      </c>
      <c r="B200">
        <v>4268.4399999999996</v>
      </c>
      <c r="C200">
        <v>1417066.47</v>
      </c>
      <c r="D200" s="28">
        <v>1421334.91</v>
      </c>
      <c r="E200">
        <v>1421283.87030016</v>
      </c>
      <c r="F200">
        <v>50</v>
      </c>
      <c r="G200" s="77">
        <v>185917.285276785</v>
      </c>
      <c r="H200">
        <v>7.6476442630323103</v>
      </c>
      <c r="I200">
        <v>545.38984537900001</v>
      </c>
      <c r="J200">
        <v>0</v>
      </c>
      <c r="M200" s="10" t="s">
        <v>88</v>
      </c>
    </row>
    <row r="201" spans="1:26">
      <c r="A201" s="1">
        <v>38292</v>
      </c>
      <c r="B201">
        <v>3219.79</v>
      </c>
      <c r="C201">
        <v>1384888.87</v>
      </c>
      <c r="D201" s="28">
        <v>1388108.66</v>
      </c>
      <c r="E201">
        <v>1387985.22907388</v>
      </c>
      <c r="F201">
        <v>50</v>
      </c>
      <c r="G201" s="77">
        <v>205341.987704698</v>
      </c>
      <c r="H201">
        <v>6.7617948964543304</v>
      </c>
      <c r="I201">
        <v>495.175415536</v>
      </c>
      <c r="J201">
        <v>0</v>
      </c>
    </row>
    <row r="202" spans="1:26">
      <c r="A202" s="1">
        <v>38322</v>
      </c>
      <c r="B202">
        <v>3873.92</v>
      </c>
      <c r="C202">
        <v>1135649.31</v>
      </c>
      <c r="D202" s="28">
        <v>1139523.23</v>
      </c>
      <c r="E202">
        <v>1139523.6052123299</v>
      </c>
      <c r="F202">
        <v>50</v>
      </c>
      <c r="G202" s="77">
        <v>157007.067945307</v>
      </c>
      <c r="H202">
        <v>7.2604028532289799</v>
      </c>
      <c r="I202">
        <v>410.95887488599999</v>
      </c>
      <c r="J202">
        <v>0</v>
      </c>
      <c r="N202" s="9" t="s">
        <v>23</v>
      </c>
      <c r="O202" s="9" t="s">
        <v>24</v>
      </c>
      <c r="P202" s="9" t="s">
        <v>25</v>
      </c>
      <c r="Q202" s="9" t="s">
        <v>26</v>
      </c>
      <c r="R202" s="9" t="s">
        <v>27</v>
      </c>
      <c r="S202" s="9" t="s">
        <v>28</v>
      </c>
      <c r="T202" s="9" t="s">
        <v>29</v>
      </c>
      <c r="U202" s="9" t="s">
        <v>30</v>
      </c>
      <c r="V202" s="9" t="s">
        <v>31</v>
      </c>
      <c r="W202" s="9" t="s">
        <v>32</v>
      </c>
      <c r="X202" s="9" t="s">
        <v>33</v>
      </c>
      <c r="Y202" s="9" t="s">
        <v>34</v>
      </c>
    </row>
    <row r="203" spans="1:26">
      <c r="A203" s="1">
        <v>38353</v>
      </c>
      <c r="B203">
        <v>3846.77</v>
      </c>
      <c r="C203">
        <v>984080.56</v>
      </c>
      <c r="D203">
        <v>987927.33</v>
      </c>
      <c r="E203">
        <v>987917.356789866</v>
      </c>
      <c r="F203">
        <v>50</v>
      </c>
      <c r="G203">
        <v>75863.331130588995</v>
      </c>
      <c r="H203">
        <v>13.0311242840259</v>
      </c>
      <c r="I203">
        <v>667.13977305399999</v>
      </c>
      <c r="J203">
        <v>0</v>
      </c>
      <c r="M203">
        <v>2004</v>
      </c>
      <c r="N203">
        <v>202396.636995676</v>
      </c>
      <c r="O203">
        <v>207869.61792387001</v>
      </c>
      <c r="P203">
        <v>117553.055439106</v>
      </c>
      <c r="Q203">
        <v>187504.629687554</v>
      </c>
      <c r="R203">
        <v>196468.560773203</v>
      </c>
      <c r="S203">
        <v>199993.91430075801</v>
      </c>
      <c r="T203">
        <v>163648.10220884599</v>
      </c>
      <c r="U203">
        <v>192419.05906979099</v>
      </c>
      <c r="V203">
        <v>169816.85131197999</v>
      </c>
      <c r="W203">
        <v>185917.285276785</v>
      </c>
      <c r="X203">
        <v>205341.987704698</v>
      </c>
      <c r="Y203">
        <v>157007.067945307</v>
      </c>
      <c r="Z203" s="28">
        <f t="shared" ref="Z203:Z209" si="5">SUM(N203:Y203)</f>
        <v>2185936.7686375738</v>
      </c>
    </row>
    <row r="204" spans="1:26">
      <c r="A204" s="1">
        <v>38384</v>
      </c>
      <c r="B204">
        <v>3408.5</v>
      </c>
      <c r="C204">
        <v>908343.67</v>
      </c>
      <c r="D204">
        <v>911752.17</v>
      </c>
      <c r="E204">
        <v>903140.33444760204</v>
      </c>
      <c r="F204">
        <v>50</v>
      </c>
      <c r="G204">
        <v>104452.28007650501</v>
      </c>
      <c r="H204">
        <v>8.6505911989314299</v>
      </c>
      <c r="I204">
        <v>433.64029053299998</v>
      </c>
      <c r="J204">
        <v>0</v>
      </c>
      <c r="M204">
        <v>2005</v>
      </c>
      <c r="N204">
        <v>75863.331130588995</v>
      </c>
      <c r="O204">
        <v>104452.28007650501</v>
      </c>
      <c r="P204">
        <v>97086.912026969003</v>
      </c>
      <c r="Q204">
        <v>99100.186844940996</v>
      </c>
      <c r="R204">
        <v>101803.177701041</v>
      </c>
      <c r="S204">
        <v>111646.93922349899</v>
      </c>
      <c r="T204">
        <v>97575.238948245998</v>
      </c>
      <c r="U204">
        <v>88851.285818939999</v>
      </c>
      <c r="V204">
        <v>17989.347598212</v>
      </c>
      <c r="W204">
        <v>48287.432499511</v>
      </c>
      <c r="X204">
        <v>133157.61802436001</v>
      </c>
      <c r="Y204">
        <v>124074.641150272</v>
      </c>
      <c r="Z204" s="28">
        <f t="shared" si="5"/>
        <v>1099888.3910430851</v>
      </c>
    </row>
    <row r="205" spans="1:26">
      <c r="A205" s="1">
        <v>38412</v>
      </c>
      <c r="B205">
        <v>6828.65</v>
      </c>
      <c r="C205">
        <v>1134680.1499999999</v>
      </c>
      <c r="D205">
        <v>1141508.8</v>
      </c>
      <c r="E205">
        <v>1141510.9855140001</v>
      </c>
      <c r="F205">
        <v>50</v>
      </c>
      <c r="G205">
        <v>97086.912026969003</v>
      </c>
      <c r="H205">
        <v>11.7619632925835</v>
      </c>
      <c r="I205">
        <v>421.70993749199999</v>
      </c>
      <c r="J205">
        <v>0</v>
      </c>
      <c r="M205">
        <v>2006</v>
      </c>
      <c r="N205">
        <v>93695.286434990994</v>
      </c>
      <c r="O205">
        <v>78823.152015365005</v>
      </c>
      <c r="P205">
        <v>58866.626459587002</v>
      </c>
      <c r="Q205">
        <v>59288.843747694998</v>
      </c>
      <c r="R205">
        <v>75631.316814859005</v>
      </c>
      <c r="S205">
        <v>217078.02307064901</v>
      </c>
      <c r="T205">
        <v>144437.990829683</v>
      </c>
      <c r="U205">
        <v>143698.76696647701</v>
      </c>
      <c r="V205">
        <v>127503.22203607101</v>
      </c>
      <c r="W205">
        <v>132689.848022174</v>
      </c>
      <c r="X205">
        <v>143456.290284446</v>
      </c>
      <c r="Y205">
        <v>121099.30986585699</v>
      </c>
      <c r="Z205" s="28">
        <f t="shared" si="5"/>
        <v>1396268.6765478542</v>
      </c>
    </row>
    <row r="206" spans="1:26">
      <c r="A206" s="1">
        <v>38443</v>
      </c>
      <c r="B206">
        <v>3784.04</v>
      </c>
      <c r="C206">
        <v>1066706.54</v>
      </c>
      <c r="D206">
        <v>1070490.58</v>
      </c>
      <c r="E206">
        <v>1070490.7955952999</v>
      </c>
      <c r="F206">
        <v>50</v>
      </c>
      <c r="G206">
        <v>99100.186844940996</v>
      </c>
      <c r="H206">
        <v>10.8070143273744</v>
      </c>
      <c r="I206">
        <v>486.34348345699999</v>
      </c>
      <c r="J206">
        <v>0</v>
      </c>
      <c r="M206">
        <v>2007</v>
      </c>
      <c r="N206">
        <v>139694.590223707</v>
      </c>
      <c r="O206">
        <v>170324.51721502701</v>
      </c>
      <c r="P206">
        <v>174126.63388717201</v>
      </c>
      <c r="Q206">
        <v>133089.32395163699</v>
      </c>
      <c r="R206">
        <v>104269.993675576</v>
      </c>
      <c r="S206">
        <v>92086.750389538996</v>
      </c>
      <c r="T206">
        <v>93408.509999339003</v>
      </c>
      <c r="U206">
        <v>129304.272384225</v>
      </c>
      <c r="V206">
        <v>82288.979649022003</v>
      </c>
      <c r="W206">
        <v>84283.108658490994</v>
      </c>
      <c r="X206">
        <v>92325.926908922003</v>
      </c>
      <c r="Y206">
        <v>115772.233983224</v>
      </c>
      <c r="Z206" s="28">
        <f t="shared" si="5"/>
        <v>1410974.8409258809</v>
      </c>
    </row>
    <row r="207" spans="1:26">
      <c r="A207" s="1">
        <v>38473</v>
      </c>
      <c r="B207">
        <v>3381.61</v>
      </c>
      <c r="C207">
        <v>991415.56</v>
      </c>
      <c r="D207">
        <v>994797.17</v>
      </c>
      <c r="E207">
        <v>994794.38144844305</v>
      </c>
      <c r="F207">
        <v>50</v>
      </c>
      <c r="G207">
        <v>101803.177701041</v>
      </c>
      <c r="H207">
        <v>9.7815125859643093</v>
      </c>
      <c r="I207">
        <v>994.68252545099995</v>
      </c>
      <c r="J207">
        <v>0</v>
      </c>
      <c r="M207">
        <v>2008</v>
      </c>
      <c r="N207">
        <v>117569.317838633</v>
      </c>
      <c r="O207">
        <v>152374.20114241701</v>
      </c>
      <c r="P207">
        <v>122508.93507373901</v>
      </c>
      <c r="Q207">
        <v>171740.79068347</v>
      </c>
      <c r="R207">
        <v>143432.21054390099</v>
      </c>
      <c r="S207">
        <v>134501.25150643801</v>
      </c>
      <c r="T207">
        <v>223789.35796369801</v>
      </c>
      <c r="U207">
        <v>118705.48617891299</v>
      </c>
      <c r="V207">
        <v>46216.955118908998</v>
      </c>
      <c r="W207">
        <v>100566.181800433</v>
      </c>
      <c r="X207">
        <v>91059.414425780007</v>
      </c>
      <c r="Y207">
        <v>56946.911893586999</v>
      </c>
      <c r="Z207" s="28">
        <f t="shared" si="5"/>
        <v>1479411.0141699181</v>
      </c>
    </row>
    <row r="208" spans="1:26">
      <c r="A208" s="1">
        <v>38504</v>
      </c>
      <c r="B208">
        <v>2995.03</v>
      </c>
      <c r="C208">
        <v>976616.48</v>
      </c>
      <c r="D208">
        <v>979611.51</v>
      </c>
      <c r="E208">
        <v>979611.37512908201</v>
      </c>
      <c r="F208">
        <v>50</v>
      </c>
      <c r="G208">
        <v>111646.93922349899</v>
      </c>
      <c r="H208">
        <v>8.7828734189598201</v>
      </c>
      <c r="I208">
        <v>969.55968521</v>
      </c>
      <c r="J208">
        <v>0</v>
      </c>
      <c r="M208">
        <v>2009</v>
      </c>
      <c r="N208">
        <v>76892.065550572996</v>
      </c>
      <c r="O208">
        <v>45364.431275884999</v>
      </c>
      <c r="P208">
        <v>57199.794140133003</v>
      </c>
      <c r="Q208">
        <v>51307.245476962002</v>
      </c>
      <c r="R208">
        <v>57572.224524521</v>
      </c>
      <c r="S208">
        <v>45614.938144706997</v>
      </c>
      <c r="T208">
        <v>45800.310320074997</v>
      </c>
      <c r="U208">
        <v>74500.318720005002</v>
      </c>
      <c r="V208">
        <v>57237.019926615001</v>
      </c>
      <c r="W208">
        <v>61582.069350126003</v>
      </c>
      <c r="X208">
        <v>62780.09952304</v>
      </c>
      <c r="Y208">
        <v>61385.414204421002</v>
      </c>
      <c r="Z208" s="28">
        <f t="shared" si="5"/>
        <v>697235.93115706299</v>
      </c>
    </row>
    <row r="209" spans="1:26">
      <c r="A209" s="1">
        <v>38534</v>
      </c>
      <c r="B209">
        <v>3964.86</v>
      </c>
      <c r="C209">
        <v>1053624.5</v>
      </c>
      <c r="D209">
        <v>1057589.3600000001</v>
      </c>
      <c r="E209">
        <v>1057611.4483173401</v>
      </c>
      <c r="F209">
        <v>50</v>
      </c>
      <c r="G209">
        <v>97575.238948245998</v>
      </c>
      <c r="H209">
        <v>10.8403093240956</v>
      </c>
      <c r="I209">
        <v>134.324254188</v>
      </c>
      <c r="J209">
        <v>0</v>
      </c>
      <c r="M209">
        <v>2010</v>
      </c>
      <c r="N209">
        <v>54462.067521853001</v>
      </c>
      <c r="O209">
        <v>335173.71113186399</v>
      </c>
      <c r="Z209" s="28">
        <f t="shared" si="5"/>
        <v>389635.77865371702</v>
      </c>
    </row>
    <row r="210" spans="1:26">
      <c r="A210" s="1">
        <v>38565</v>
      </c>
      <c r="B210">
        <v>4042.81</v>
      </c>
      <c r="C210">
        <v>1107779.58</v>
      </c>
      <c r="D210">
        <v>1111822.3899999999</v>
      </c>
      <c r="E210">
        <v>1111804.2588180299</v>
      </c>
      <c r="F210">
        <v>50</v>
      </c>
      <c r="G210">
        <v>88851.285818939999</v>
      </c>
      <c r="H210">
        <v>12.5173991219788</v>
      </c>
      <c r="I210">
        <v>382.74827866499999</v>
      </c>
      <c r="J210">
        <v>0</v>
      </c>
    </row>
    <row r="211" spans="1:26">
      <c r="A211" s="1">
        <v>38596</v>
      </c>
      <c r="B211">
        <v>3167.57</v>
      </c>
      <c r="C211">
        <v>364802.81</v>
      </c>
      <c r="D211">
        <v>367970.38</v>
      </c>
      <c r="E211">
        <v>358495.67431659403</v>
      </c>
      <c r="F211">
        <v>50</v>
      </c>
      <c r="G211">
        <v>17989.347598212</v>
      </c>
      <c r="H211">
        <v>19.929418672396402</v>
      </c>
      <c r="I211">
        <v>21.565611443000002</v>
      </c>
      <c r="J211">
        <v>0</v>
      </c>
    </row>
    <row r="212" spans="1:26">
      <c r="A212" s="1">
        <v>38626</v>
      </c>
      <c r="B212">
        <v>3548.03</v>
      </c>
      <c r="C212">
        <v>337566.24</v>
      </c>
      <c r="D212">
        <v>341114.27</v>
      </c>
      <c r="E212">
        <v>362456.30138388003</v>
      </c>
      <c r="F212">
        <v>50</v>
      </c>
      <c r="G212">
        <v>48287.432499511</v>
      </c>
      <c r="H212">
        <v>7.5070547902370999</v>
      </c>
      <c r="I212">
        <v>40.100069824999999</v>
      </c>
      <c r="J212">
        <v>0</v>
      </c>
    </row>
    <row r="213" spans="1:26">
      <c r="A213" s="1">
        <v>38657</v>
      </c>
      <c r="B213">
        <v>4394.83</v>
      </c>
      <c r="C213">
        <v>532191.77</v>
      </c>
      <c r="D213">
        <v>536586.6</v>
      </c>
      <c r="E213">
        <v>533785.21749913902</v>
      </c>
      <c r="F213">
        <v>50</v>
      </c>
      <c r="G213">
        <v>133157.61802436001</v>
      </c>
      <c r="H213">
        <v>4.0092254630658601</v>
      </c>
      <c r="I213">
        <v>73.695285322999993</v>
      </c>
      <c r="J213">
        <v>0</v>
      </c>
    </row>
    <row r="214" spans="1:26">
      <c r="A214" s="1">
        <v>38687</v>
      </c>
      <c r="B214">
        <v>5155</v>
      </c>
      <c r="C214">
        <v>957915.66</v>
      </c>
      <c r="D214">
        <v>963070.66</v>
      </c>
      <c r="E214">
        <v>962968.14090160897</v>
      </c>
      <c r="F214">
        <v>50</v>
      </c>
      <c r="G214">
        <v>124074.641150272</v>
      </c>
      <c r="H214">
        <v>7.76212226923563</v>
      </c>
      <c r="I214">
        <v>114.394218338</v>
      </c>
      <c r="J214">
        <v>0</v>
      </c>
    </row>
    <row r="215" spans="1:26">
      <c r="A215" s="1">
        <v>38718</v>
      </c>
      <c r="B215">
        <v>4652.67</v>
      </c>
      <c r="C215">
        <v>900808.76</v>
      </c>
      <c r="D215">
        <v>905461.43</v>
      </c>
      <c r="E215">
        <v>905461.43285357603</v>
      </c>
      <c r="F215">
        <v>50</v>
      </c>
      <c r="G215">
        <v>93695.286434990994</v>
      </c>
      <c r="H215">
        <v>10.616764754834501</v>
      </c>
      <c r="I215">
        <v>89279.381863560004</v>
      </c>
      <c r="J215">
        <v>0</v>
      </c>
    </row>
    <row r="216" spans="1:26">
      <c r="A216" s="1">
        <v>38749</v>
      </c>
      <c r="B216">
        <v>3490.93</v>
      </c>
      <c r="C216">
        <v>723177.23</v>
      </c>
      <c r="D216">
        <v>726668.16</v>
      </c>
      <c r="E216">
        <v>726889.27087654802</v>
      </c>
      <c r="F216">
        <v>50</v>
      </c>
      <c r="G216">
        <v>78823.152015365005</v>
      </c>
      <c r="H216">
        <v>9.2296598457568795</v>
      </c>
      <c r="I216">
        <v>621.61019565699996</v>
      </c>
      <c r="J216">
        <v>0</v>
      </c>
    </row>
    <row r="217" spans="1:26">
      <c r="A217" s="1">
        <v>38777</v>
      </c>
      <c r="B217">
        <v>3810.69</v>
      </c>
      <c r="C217">
        <v>839300.54</v>
      </c>
      <c r="D217">
        <v>843111.23</v>
      </c>
      <c r="E217">
        <v>843088.290993965</v>
      </c>
      <c r="F217">
        <v>50</v>
      </c>
      <c r="G217">
        <v>58866.626459587002</v>
      </c>
      <c r="H217">
        <v>14.331612563519499</v>
      </c>
      <c r="I217">
        <v>565.39234626699999</v>
      </c>
      <c r="J217">
        <v>0</v>
      </c>
    </row>
    <row r="218" spans="1:26">
      <c r="A218" s="1">
        <v>38808</v>
      </c>
      <c r="B218">
        <v>2543.67</v>
      </c>
      <c r="C218">
        <v>888639.3</v>
      </c>
      <c r="D218">
        <v>891182.97</v>
      </c>
      <c r="E218">
        <v>891171.20575864997</v>
      </c>
      <c r="F218">
        <v>50</v>
      </c>
      <c r="G218">
        <v>59288.843747694998</v>
      </c>
      <c r="H218">
        <v>15.0312099463621</v>
      </c>
      <c r="I218">
        <v>11.852090013</v>
      </c>
      <c r="J218">
        <v>0</v>
      </c>
    </row>
    <row r="219" spans="1:26">
      <c r="A219" s="1">
        <v>38838</v>
      </c>
      <c r="B219">
        <v>3470.97</v>
      </c>
      <c r="C219">
        <v>1052540.55</v>
      </c>
      <c r="D219">
        <v>1056011.52</v>
      </c>
      <c r="E219">
        <v>1076278.8378254101</v>
      </c>
      <c r="F219">
        <v>50</v>
      </c>
      <c r="G219">
        <v>75631.316814859005</v>
      </c>
      <c r="H219">
        <v>14.230674429195499</v>
      </c>
      <c r="I219">
        <v>5.8084181839999998</v>
      </c>
      <c r="J219">
        <v>0</v>
      </c>
    </row>
    <row r="220" spans="1:26">
      <c r="A220" s="1">
        <v>38869</v>
      </c>
      <c r="B220">
        <v>3826.62</v>
      </c>
      <c r="C220">
        <v>1367489.72</v>
      </c>
      <c r="D220">
        <v>1371316.34</v>
      </c>
      <c r="E220">
        <v>1370736.1857442199</v>
      </c>
      <c r="F220">
        <v>50</v>
      </c>
      <c r="G220">
        <v>217078.02307064901</v>
      </c>
      <c r="H220">
        <v>6.3145184546737401</v>
      </c>
      <c r="I220">
        <v>6.9970394789999997</v>
      </c>
      <c r="J220">
        <v>0</v>
      </c>
    </row>
    <row r="221" spans="1:26">
      <c r="A221" s="1">
        <v>38899</v>
      </c>
      <c r="B221">
        <v>4446.3599999999997</v>
      </c>
      <c r="C221">
        <v>1670088.46</v>
      </c>
      <c r="D221">
        <v>1674534.82</v>
      </c>
      <c r="E221">
        <v>1674798.9568757699</v>
      </c>
      <c r="F221">
        <v>50</v>
      </c>
      <c r="G221">
        <v>144437.990829683</v>
      </c>
      <c r="H221">
        <v>11.590154123093299</v>
      </c>
      <c r="I221">
        <v>-740.38192980199995</v>
      </c>
      <c r="J221">
        <v>0</v>
      </c>
    </row>
    <row r="222" spans="1:26">
      <c r="A222" s="1">
        <v>38930</v>
      </c>
      <c r="B222">
        <v>4869</v>
      </c>
      <c r="C222">
        <v>1556186.42</v>
      </c>
      <c r="D222">
        <v>1561055.42</v>
      </c>
      <c r="E222">
        <v>1560510.8120997001</v>
      </c>
      <c r="F222">
        <v>50</v>
      </c>
      <c r="G222">
        <v>143698.76696647701</v>
      </c>
      <c r="H222">
        <v>10.8598348303648</v>
      </c>
      <c r="I222">
        <v>34.062483323000002</v>
      </c>
      <c r="J222">
        <v>0</v>
      </c>
    </row>
    <row r="223" spans="1:26">
      <c r="A223" s="1">
        <v>38961</v>
      </c>
      <c r="B223">
        <v>4113.18</v>
      </c>
      <c r="C223">
        <v>1355210.7</v>
      </c>
      <c r="D223">
        <v>1359323.88</v>
      </c>
      <c r="E223">
        <v>1358884.48119381</v>
      </c>
      <c r="F223">
        <v>50</v>
      </c>
      <c r="G223">
        <v>127503.22203607101</v>
      </c>
      <c r="H223">
        <v>10.657655293289</v>
      </c>
      <c r="I223">
        <v>0.90805032799999996</v>
      </c>
      <c r="J223">
        <v>0</v>
      </c>
    </row>
    <row r="224" spans="1:26">
      <c r="A224" s="1">
        <v>38991</v>
      </c>
      <c r="B224">
        <v>3851</v>
      </c>
      <c r="C224">
        <v>1283115.21</v>
      </c>
      <c r="D224">
        <v>1286966.21</v>
      </c>
      <c r="E224">
        <v>1286695.1301329499</v>
      </c>
      <c r="F224">
        <v>50</v>
      </c>
      <c r="G224">
        <v>132689.848022174</v>
      </c>
      <c r="H224">
        <v>9.6970346115771004</v>
      </c>
      <c r="I224">
        <v>2.9187429680000001</v>
      </c>
      <c r="J224">
        <v>0</v>
      </c>
    </row>
    <row r="225" spans="1:10">
      <c r="A225" s="1">
        <v>39022</v>
      </c>
      <c r="B225">
        <v>3481.54</v>
      </c>
      <c r="C225">
        <v>1215408.52</v>
      </c>
      <c r="D225">
        <v>1218890.06</v>
      </c>
      <c r="E225">
        <v>1218330.28361813</v>
      </c>
      <c r="F225">
        <v>50</v>
      </c>
      <c r="G225">
        <v>143456.290284446</v>
      </c>
      <c r="H225">
        <v>8.4927035690215202</v>
      </c>
      <c r="I225">
        <v>1.4648791720000001</v>
      </c>
      <c r="J225">
        <v>0</v>
      </c>
    </row>
    <row r="226" spans="1:10">
      <c r="A226" s="1">
        <v>39052</v>
      </c>
      <c r="B226">
        <v>3937.31</v>
      </c>
      <c r="C226">
        <v>1167761.55</v>
      </c>
      <c r="D226">
        <v>1171698.8600000001</v>
      </c>
      <c r="E226">
        <v>1180396.6021586701</v>
      </c>
      <c r="F226">
        <v>50</v>
      </c>
      <c r="G226">
        <v>121099.30986585699</v>
      </c>
      <c r="H226">
        <v>9.7473566991808092</v>
      </c>
      <c r="I226">
        <v>1.5671284590000001</v>
      </c>
      <c r="J226">
        <v>0</v>
      </c>
    </row>
    <row r="227" spans="1:10">
      <c r="A227" s="1">
        <v>39083</v>
      </c>
      <c r="B227">
        <v>3462.17</v>
      </c>
      <c r="C227">
        <v>1136105.24</v>
      </c>
      <c r="D227">
        <v>1139567.4099999999</v>
      </c>
      <c r="E227">
        <v>1141395.52611761</v>
      </c>
      <c r="F227">
        <v>50</v>
      </c>
      <c r="G227">
        <v>139694.590223707</v>
      </c>
      <c r="H227">
        <v>8.8483935138815699</v>
      </c>
      <c r="I227">
        <v>94677.179942175993</v>
      </c>
      <c r="J227">
        <v>0</v>
      </c>
    </row>
    <row r="228" spans="1:10">
      <c r="A228" s="1">
        <v>39114</v>
      </c>
      <c r="B228">
        <v>3223.76</v>
      </c>
      <c r="C228">
        <v>1193793.56</v>
      </c>
      <c r="D228">
        <v>1197017.32</v>
      </c>
      <c r="E228">
        <v>1198424.7925511601</v>
      </c>
      <c r="F228">
        <v>50</v>
      </c>
      <c r="G228">
        <v>170324.51721502701</v>
      </c>
      <c r="H228">
        <v>7.0361308644615201</v>
      </c>
      <c r="I228">
        <v>0.8</v>
      </c>
      <c r="J228">
        <v>0</v>
      </c>
    </row>
    <row r="229" spans="1:10">
      <c r="A229" s="1">
        <v>39142</v>
      </c>
      <c r="B229">
        <v>4850.3500000000004</v>
      </c>
      <c r="C229">
        <v>1421692.02</v>
      </c>
      <c r="D229">
        <v>1426542.37</v>
      </c>
      <c r="E229">
        <v>1427490.9324632101</v>
      </c>
      <c r="F229">
        <v>50</v>
      </c>
      <c r="G229">
        <v>174126.63388717201</v>
      </c>
      <c r="H229">
        <v>8.2132982822289797</v>
      </c>
      <c r="I229">
        <v>2663.0505326100001</v>
      </c>
      <c r="J229">
        <v>0</v>
      </c>
    </row>
    <row r="230" spans="1:10">
      <c r="A230" s="1">
        <v>39173</v>
      </c>
      <c r="B230">
        <v>4729.32</v>
      </c>
      <c r="C230">
        <v>1212067.22</v>
      </c>
      <c r="D230">
        <v>1216796.54</v>
      </c>
      <c r="E230">
        <v>1217397.0296058899</v>
      </c>
      <c r="F230">
        <v>50</v>
      </c>
      <c r="G230">
        <v>133089.32395163699</v>
      </c>
      <c r="H230">
        <v>9.1466636754432802</v>
      </c>
      <c r="I230">
        <v>-73.744628153999997</v>
      </c>
      <c r="J230">
        <v>0</v>
      </c>
    </row>
    <row r="231" spans="1:10">
      <c r="A231" s="1">
        <v>39203</v>
      </c>
      <c r="B231">
        <v>5132.1899999999996</v>
      </c>
      <c r="C231">
        <v>1376799.51</v>
      </c>
      <c r="D231">
        <v>1381931.7</v>
      </c>
      <c r="E231">
        <v>1382043.4913200401</v>
      </c>
      <c r="F231">
        <v>50</v>
      </c>
      <c r="G231">
        <v>104269.993675576</v>
      </c>
      <c r="H231">
        <v>13.254494247118799</v>
      </c>
      <c r="I231">
        <v>2.54</v>
      </c>
      <c r="J231">
        <v>0</v>
      </c>
    </row>
    <row r="232" spans="1:10">
      <c r="A232" s="1">
        <v>39234</v>
      </c>
      <c r="B232">
        <v>4471.8100000000004</v>
      </c>
      <c r="C232">
        <v>1402310.13</v>
      </c>
      <c r="D232">
        <v>1406781.94</v>
      </c>
      <c r="E232">
        <v>1407064.0495518299</v>
      </c>
      <c r="F232">
        <v>50</v>
      </c>
      <c r="G232">
        <v>92086.750389538996</v>
      </c>
      <c r="H232">
        <v>15.283517644417399</v>
      </c>
      <c r="I232">
        <v>345.42484374999998</v>
      </c>
      <c r="J232">
        <v>0</v>
      </c>
    </row>
    <row r="233" spans="1:10">
      <c r="A233" s="1">
        <v>39264</v>
      </c>
      <c r="B233">
        <v>4318.49</v>
      </c>
      <c r="C233">
        <v>1482609.13</v>
      </c>
      <c r="D233">
        <v>1486927.62</v>
      </c>
      <c r="E233">
        <v>1487752.2028083999</v>
      </c>
      <c r="F233">
        <v>50</v>
      </c>
      <c r="G233">
        <v>93408.509999339003</v>
      </c>
      <c r="H233">
        <v>15.9334481206359</v>
      </c>
      <c r="I233">
        <v>567.44529197400004</v>
      </c>
      <c r="J233">
        <v>0</v>
      </c>
    </row>
    <row r="234" spans="1:10">
      <c r="A234" s="1">
        <v>39295</v>
      </c>
      <c r="B234">
        <v>4075.56</v>
      </c>
      <c r="C234">
        <v>1221079.52</v>
      </c>
      <c r="D234">
        <v>1225155.08</v>
      </c>
      <c r="E234">
        <v>1224325.2055401099</v>
      </c>
      <c r="F234">
        <v>50</v>
      </c>
      <c r="G234">
        <v>129304.272384225</v>
      </c>
      <c r="H234">
        <v>9.4712287367023507</v>
      </c>
      <c r="I234">
        <v>345.13484375000002</v>
      </c>
      <c r="J234">
        <v>0</v>
      </c>
    </row>
    <row r="235" spans="1:10">
      <c r="A235" s="1">
        <v>39326</v>
      </c>
      <c r="B235">
        <v>4344.33</v>
      </c>
      <c r="C235">
        <v>1642753.48</v>
      </c>
      <c r="D235">
        <v>1647097.81</v>
      </c>
      <c r="E235">
        <v>1647097.08153433</v>
      </c>
      <c r="F235">
        <v>50</v>
      </c>
      <c r="G235">
        <v>82288.979649022003</v>
      </c>
      <c r="H235">
        <v>20.020203840231499</v>
      </c>
      <c r="I235">
        <v>345.06484375000002</v>
      </c>
      <c r="J235">
        <v>0</v>
      </c>
    </row>
    <row r="236" spans="1:10">
      <c r="A236" s="1">
        <v>39356</v>
      </c>
      <c r="B236">
        <v>2194.8000000000002</v>
      </c>
      <c r="C236">
        <v>2002445.95</v>
      </c>
      <c r="D236">
        <v>2004640.75</v>
      </c>
      <c r="E236">
        <v>2004640.7435492999</v>
      </c>
      <c r="F236">
        <v>50</v>
      </c>
      <c r="G236">
        <v>84283.108658490994</v>
      </c>
      <c r="H236">
        <v>24.135459631803499</v>
      </c>
      <c r="I236">
        <v>29570.823120616998</v>
      </c>
      <c r="J236">
        <v>0</v>
      </c>
    </row>
    <row r="237" spans="1:10">
      <c r="A237" s="1">
        <v>39387</v>
      </c>
      <c r="B237">
        <v>6319.71</v>
      </c>
      <c r="C237">
        <v>2380217.1</v>
      </c>
      <c r="D237">
        <v>2386536.81</v>
      </c>
      <c r="E237">
        <v>2386537.2379893302</v>
      </c>
      <c r="F237">
        <v>50</v>
      </c>
      <c r="G237">
        <v>92325.926908922003</v>
      </c>
      <c r="H237">
        <v>25.863069770018601</v>
      </c>
      <c r="I237">
        <v>1294.651237758</v>
      </c>
      <c r="J237">
        <v>0</v>
      </c>
    </row>
    <row r="238" spans="1:10">
      <c r="A238" s="1">
        <v>39417</v>
      </c>
      <c r="B238">
        <v>4462.8599999999997</v>
      </c>
      <c r="C238">
        <v>2325156.0299999998</v>
      </c>
      <c r="D238">
        <v>2329618.89</v>
      </c>
      <c r="E238">
        <v>2329650.0380530902</v>
      </c>
      <c r="F238">
        <v>50</v>
      </c>
      <c r="G238">
        <v>115772.233983224</v>
      </c>
      <c r="H238">
        <v>20.1227001803625</v>
      </c>
      <c r="I238">
        <v>-8.4397899999999998E-2</v>
      </c>
      <c r="J238">
        <v>0</v>
      </c>
    </row>
    <row r="239" spans="1:10">
      <c r="A239" s="1">
        <v>39448</v>
      </c>
      <c r="B239">
        <v>8834.98</v>
      </c>
      <c r="C239">
        <v>2373066.2400000002</v>
      </c>
      <c r="D239">
        <v>2381901.2200000002</v>
      </c>
      <c r="E239">
        <v>2381900.7977760602</v>
      </c>
      <c r="F239">
        <v>50</v>
      </c>
      <c r="G239">
        <v>117569.317838633</v>
      </c>
      <c r="H239">
        <v>20.259544254949901</v>
      </c>
      <c r="I239">
        <v>0</v>
      </c>
      <c r="J239">
        <v>0</v>
      </c>
    </row>
    <row r="240" spans="1:10">
      <c r="A240" s="1">
        <v>39479</v>
      </c>
      <c r="B240">
        <v>4424.08</v>
      </c>
      <c r="C240">
        <v>1912075.01</v>
      </c>
      <c r="D240">
        <v>1916499.09</v>
      </c>
      <c r="E240">
        <v>1916498.92968412</v>
      </c>
      <c r="F240">
        <v>50</v>
      </c>
      <c r="G240">
        <v>152374.20114241701</v>
      </c>
      <c r="H240">
        <v>12.577586692344701</v>
      </c>
      <c r="I240">
        <v>0.79486140000000005</v>
      </c>
      <c r="J240">
        <v>0</v>
      </c>
    </row>
    <row r="241" spans="1:10">
      <c r="A241" s="1">
        <v>39508</v>
      </c>
      <c r="B241">
        <v>4994.58</v>
      </c>
      <c r="C241">
        <v>2313429.39</v>
      </c>
      <c r="D241">
        <v>2318423.9700000002</v>
      </c>
      <c r="E241">
        <v>2318423.8350652498</v>
      </c>
      <c r="F241">
        <v>50</v>
      </c>
      <c r="G241">
        <v>122508.93507373901</v>
      </c>
      <c r="H241">
        <v>18.9262502698387</v>
      </c>
      <c r="I241">
        <v>210.93043175599999</v>
      </c>
      <c r="J241">
        <v>0</v>
      </c>
    </row>
    <row r="242" spans="1:10">
      <c r="A242" s="1">
        <v>39539</v>
      </c>
      <c r="B242">
        <v>8914.84</v>
      </c>
      <c r="C242">
        <v>2791550.3</v>
      </c>
      <c r="D242">
        <v>2800465.14</v>
      </c>
      <c r="E242">
        <v>2792579.1155846501</v>
      </c>
      <c r="F242">
        <v>50</v>
      </c>
      <c r="G242">
        <v>171740.79068347</v>
      </c>
      <c r="H242">
        <v>16.261304956958099</v>
      </c>
      <c r="I242">
        <v>150.25526837199999</v>
      </c>
      <c r="J242">
        <v>0</v>
      </c>
    </row>
    <row r="243" spans="1:10">
      <c r="A243" s="1">
        <v>39569</v>
      </c>
      <c r="B243">
        <v>18995.830000000002</v>
      </c>
      <c r="C243">
        <v>3290959.29</v>
      </c>
      <c r="D243">
        <v>3309955.12</v>
      </c>
      <c r="E243">
        <v>3309996.3373230598</v>
      </c>
      <c r="F243">
        <v>50</v>
      </c>
      <c r="G243">
        <v>143432.21054390099</v>
      </c>
      <c r="H243">
        <v>23.077269083068</v>
      </c>
      <c r="I243">
        <v>27.380577809999998</v>
      </c>
      <c r="J243">
        <v>0</v>
      </c>
    </row>
    <row r="244" spans="1:10">
      <c r="A244" s="1">
        <v>39600</v>
      </c>
      <c r="B244">
        <v>14505.91</v>
      </c>
      <c r="C244">
        <v>3451298.06</v>
      </c>
      <c r="D244">
        <v>3465803.97</v>
      </c>
      <c r="E244">
        <v>3466025.7328109099</v>
      </c>
      <c r="F244">
        <v>50</v>
      </c>
      <c r="G244">
        <v>134501.25150643801</v>
      </c>
      <c r="H244">
        <v>25.7694812872023</v>
      </c>
      <c r="I244">
        <v>1.750989535</v>
      </c>
      <c r="J244">
        <v>0</v>
      </c>
    </row>
    <row r="245" spans="1:10">
      <c r="A245" s="1">
        <v>39630</v>
      </c>
      <c r="B245">
        <v>4562.6400000000003</v>
      </c>
      <c r="C245">
        <v>6505865.3899999997</v>
      </c>
      <c r="D245">
        <v>6510428.0300000003</v>
      </c>
      <c r="E245">
        <v>6510397.9249238297</v>
      </c>
      <c r="F245">
        <v>50</v>
      </c>
      <c r="G245">
        <v>223789.35796369801</v>
      </c>
      <c r="H245">
        <v>29.091633245714501</v>
      </c>
      <c r="I245">
        <v>1.25E-3</v>
      </c>
      <c r="J245">
        <v>0</v>
      </c>
    </row>
    <row r="246" spans="1:10">
      <c r="A246" s="1">
        <v>39661</v>
      </c>
      <c r="B246">
        <v>8302.26</v>
      </c>
      <c r="C246">
        <v>4389646.96</v>
      </c>
      <c r="D246">
        <v>4397949.22</v>
      </c>
      <c r="E246">
        <v>4397958.5006445199</v>
      </c>
      <c r="F246">
        <v>50</v>
      </c>
      <c r="G246">
        <v>118705.48617891299</v>
      </c>
      <c r="H246">
        <v>37.049390023654198</v>
      </c>
      <c r="I246">
        <v>7.3547455199999998</v>
      </c>
      <c r="J246">
        <v>0</v>
      </c>
    </row>
    <row r="247" spans="1:10">
      <c r="A247" s="1">
        <v>39692</v>
      </c>
      <c r="B247">
        <v>1351.85</v>
      </c>
      <c r="C247">
        <v>798120.66</v>
      </c>
      <c r="D247">
        <v>799472.51</v>
      </c>
      <c r="E247">
        <v>799472.35151341103</v>
      </c>
      <c r="F247">
        <v>50</v>
      </c>
      <c r="G247">
        <v>46216.955118908998</v>
      </c>
      <c r="H247">
        <v>17.298566722540301</v>
      </c>
      <c r="I247">
        <v>14.730323691000001</v>
      </c>
      <c r="J247">
        <v>0</v>
      </c>
    </row>
    <row r="248" spans="1:10">
      <c r="A248" s="1">
        <v>39722</v>
      </c>
      <c r="B248">
        <v>1897.7</v>
      </c>
      <c r="C248">
        <v>1700699.36</v>
      </c>
      <c r="D248">
        <v>1702597.06</v>
      </c>
      <c r="E248">
        <v>1703268.08531295</v>
      </c>
      <c r="F248">
        <v>50</v>
      </c>
      <c r="G248">
        <v>100566.181800433</v>
      </c>
      <c r="H248">
        <v>16.936791203080301</v>
      </c>
      <c r="I248">
        <v>0.33793200000000001</v>
      </c>
      <c r="J248">
        <v>0</v>
      </c>
    </row>
    <row r="249" spans="1:10">
      <c r="A249" s="1">
        <v>39753</v>
      </c>
      <c r="B249">
        <v>1469.94</v>
      </c>
      <c r="C249">
        <v>1770370.26</v>
      </c>
      <c r="D249">
        <v>1771840.2</v>
      </c>
      <c r="E249">
        <v>1771840.33610815</v>
      </c>
      <c r="F249">
        <v>50</v>
      </c>
      <c r="G249">
        <v>91059.414425780007</v>
      </c>
      <c r="H249">
        <v>19.458016257913101</v>
      </c>
      <c r="I249">
        <v>-4.7697752739999997</v>
      </c>
      <c r="J249">
        <v>0</v>
      </c>
    </row>
    <row r="250" spans="1:10">
      <c r="A250" s="1">
        <v>39783</v>
      </c>
      <c r="B250">
        <v>1528.14</v>
      </c>
      <c r="C250">
        <v>618278.96</v>
      </c>
      <c r="D250">
        <v>619807.1</v>
      </c>
      <c r="E250">
        <v>619806.83292411803</v>
      </c>
      <c r="F250">
        <v>50</v>
      </c>
      <c r="G250">
        <v>56946.911893586999</v>
      </c>
      <c r="H250">
        <v>10.883941065712399</v>
      </c>
      <c r="I250">
        <v>0</v>
      </c>
      <c r="J250">
        <v>0</v>
      </c>
    </row>
    <row r="251" spans="1:10">
      <c r="A251" s="1">
        <v>39814</v>
      </c>
      <c r="B251">
        <v>1493.61</v>
      </c>
      <c r="C251">
        <v>859067.88</v>
      </c>
      <c r="D251">
        <v>860561.49</v>
      </c>
      <c r="E251">
        <v>860561.50503909797</v>
      </c>
      <c r="F251">
        <v>50</v>
      </c>
      <c r="G251">
        <v>76892.065550572996</v>
      </c>
      <c r="H251">
        <v>11.1919947118209</v>
      </c>
      <c r="I251">
        <v>14.085983905999999</v>
      </c>
      <c r="J251">
        <v>0</v>
      </c>
    </row>
    <row r="252" spans="1:10">
      <c r="A252" s="1">
        <v>39845</v>
      </c>
      <c r="B252">
        <v>2035.6</v>
      </c>
      <c r="C252">
        <v>843537.03</v>
      </c>
      <c r="D252">
        <v>845572.63</v>
      </c>
      <c r="E252">
        <v>892214.69399609405</v>
      </c>
      <c r="F252">
        <v>50</v>
      </c>
      <c r="G252">
        <v>45364.431275884999</v>
      </c>
      <c r="H252">
        <v>19.668639555999299</v>
      </c>
      <c r="I252">
        <v>41.953432190000001</v>
      </c>
      <c r="J252">
        <v>0</v>
      </c>
    </row>
    <row r="253" spans="1:10">
      <c r="A253" s="1">
        <v>39873</v>
      </c>
      <c r="B253">
        <v>4294.34</v>
      </c>
      <c r="C253">
        <v>867298.68</v>
      </c>
      <c r="D253">
        <v>871593.02</v>
      </c>
      <c r="E253">
        <v>900678.11978882598</v>
      </c>
      <c r="F253">
        <v>50</v>
      </c>
      <c r="G253">
        <v>57199.794140133003</v>
      </c>
      <c r="H253">
        <v>15.746362133922901</v>
      </c>
      <c r="I253">
        <v>10.552727552</v>
      </c>
      <c r="J253">
        <v>0</v>
      </c>
    </row>
    <row r="254" spans="1:10">
      <c r="A254" s="1">
        <v>39904</v>
      </c>
      <c r="B254">
        <v>5156.38</v>
      </c>
      <c r="C254">
        <v>846563.43</v>
      </c>
      <c r="D254">
        <v>851719.81</v>
      </c>
      <c r="E254">
        <v>880952.59054992301</v>
      </c>
      <c r="F254">
        <v>50</v>
      </c>
      <c r="G254">
        <v>51307.245476962002</v>
      </c>
      <c r="H254">
        <v>17.170359473754498</v>
      </c>
      <c r="I254">
        <v>11.257897679999999</v>
      </c>
      <c r="J254">
        <v>0</v>
      </c>
    </row>
    <row r="255" spans="1:10">
      <c r="A255" s="1">
        <v>39934</v>
      </c>
      <c r="B255">
        <v>6718.18</v>
      </c>
      <c r="C255">
        <v>1055568.56</v>
      </c>
      <c r="D255">
        <v>1062286.74</v>
      </c>
      <c r="E255">
        <v>1094767.1700222299</v>
      </c>
      <c r="F255">
        <v>50</v>
      </c>
      <c r="G255">
        <v>57572.224524521</v>
      </c>
      <c r="H255">
        <v>19.0157394153448</v>
      </c>
      <c r="I255">
        <v>11.249097782</v>
      </c>
      <c r="J255">
        <v>0</v>
      </c>
    </row>
    <row r="256" spans="1:10">
      <c r="A256" s="1">
        <v>39965</v>
      </c>
      <c r="B256">
        <v>7885.6</v>
      </c>
      <c r="C256">
        <v>1164857.75</v>
      </c>
      <c r="D256">
        <v>1172743.3500000001</v>
      </c>
      <c r="E256">
        <v>1207793.86150503</v>
      </c>
      <c r="F256">
        <v>50</v>
      </c>
      <c r="G256">
        <v>45614.938144706997</v>
      </c>
      <c r="H256">
        <v>26.478294963346102</v>
      </c>
      <c r="I256">
        <v>11.925425307999999</v>
      </c>
      <c r="J256">
        <v>0</v>
      </c>
    </row>
    <row r="257" spans="1:10">
      <c r="A257" s="1">
        <v>39995</v>
      </c>
      <c r="B257">
        <v>7060.47</v>
      </c>
      <c r="C257">
        <v>1084432.18</v>
      </c>
      <c r="D257">
        <v>1091492.6499999999</v>
      </c>
      <c r="E257">
        <v>1091492.60299077</v>
      </c>
      <c r="F257">
        <v>50</v>
      </c>
      <c r="G257">
        <v>45800.310320074997</v>
      </c>
      <c r="H257">
        <v>23.8316170522573</v>
      </c>
      <c r="I257">
        <v>2.8534318019999998</v>
      </c>
      <c r="J257">
        <v>0</v>
      </c>
    </row>
    <row r="258" spans="1:10">
      <c r="A258" s="1">
        <v>40026</v>
      </c>
      <c r="B258">
        <v>8458.08</v>
      </c>
      <c r="C258">
        <v>1515348.26</v>
      </c>
      <c r="D258">
        <v>1523806.34</v>
      </c>
      <c r="E258">
        <v>1523806.1483358699</v>
      </c>
      <c r="F258">
        <v>50</v>
      </c>
      <c r="G258">
        <v>74500.318720005002</v>
      </c>
      <c r="H258">
        <v>20.454734278892801</v>
      </c>
      <c r="I258">
        <v>78.074774650999998</v>
      </c>
      <c r="J258">
        <v>0</v>
      </c>
    </row>
    <row r="259" spans="1:10">
      <c r="A259" s="1">
        <v>40057</v>
      </c>
      <c r="B259">
        <v>4051.18</v>
      </c>
      <c r="C259">
        <v>1412145.86</v>
      </c>
      <c r="D259">
        <v>1416197.04</v>
      </c>
      <c r="E259">
        <v>1416196.70779826</v>
      </c>
      <c r="F259">
        <v>50</v>
      </c>
      <c r="G259">
        <v>57237.019926615001</v>
      </c>
      <c r="H259">
        <v>24.743890721473001</v>
      </c>
      <c r="I259">
        <v>69.858488671000003</v>
      </c>
      <c r="J259">
        <v>0</v>
      </c>
    </row>
    <row r="260" spans="1:10">
      <c r="A260" s="1">
        <v>40087</v>
      </c>
      <c r="B260">
        <v>5633.92</v>
      </c>
      <c r="C260">
        <v>1728863.17</v>
      </c>
      <c r="D260">
        <v>1734497.09</v>
      </c>
      <c r="E260">
        <v>1734524.1815772001</v>
      </c>
      <c r="F260">
        <v>50</v>
      </c>
      <c r="G260">
        <v>61582.069350126003</v>
      </c>
      <c r="H260">
        <v>28.1671516335247</v>
      </c>
      <c r="I260">
        <v>67.303714033999995</v>
      </c>
      <c r="J260">
        <v>0</v>
      </c>
    </row>
    <row r="261" spans="1:10">
      <c r="A261" s="1">
        <v>40118</v>
      </c>
      <c r="B261">
        <v>3777.18</v>
      </c>
      <c r="C261">
        <v>1715027.69</v>
      </c>
      <c r="D261">
        <v>1718804.87</v>
      </c>
      <c r="E261">
        <v>1718804.7858474799</v>
      </c>
      <c r="F261">
        <v>50</v>
      </c>
      <c r="G261">
        <v>62780.09952304</v>
      </c>
      <c r="H261">
        <v>27.417464822850999</v>
      </c>
      <c r="I261">
        <v>2466.38440055</v>
      </c>
      <c r="J261">
        <v>0</v>
      </c>
    </row>
    <row r="262" spans="1:10">
      <c r="A262" s="1">
        <v>40148</v>
      </c>
      <c r="B262">
        <v>3922.57</v>
      </c>
      <c r="C262">
        <v>1720802.57</v>
      </c>
      <c r="D262">
        <v>1724725.14</v>
      </c>
      <c r="E262">
        <v>1724724.83042274</v>
      </c>
      <c r="F262">
        <v>50</v>
      </c>
      <c r="G262">
        <v>61385.414204421002</v>
      </c>
      <c r="H262">
        <v>28.097605599560602</v>
      </c>
      <c r="I262">
        <v>58.327458745000001</v>
      </c>
      <c r="J262">
        <v>0</v>
      </c>
    </row>
    <row r="263" spans="1:10">
      <c r="A263" s="1">
        <v>40179</v>
      </c>
      <c r="B263">
        <v>2938.12</v>
      </c>
      <c r="C263">
        <v>1743428.81</v>
      </c>
      <c r="D263">
        <v>1746366.93</v>
      </c>
      <c r="E263">
        <v>1746365.17619199</v>
      </c>
      <c r="F263">
        <v>50</v>
      </c>
      <c r="G263">
        <v>54462.067521853001</v>
      </c>
      <c r="H263">
        <v>32.065715747777197</v>
      </c>
      <c r="I263">
        <v>0</v>
      </c>
      <c r="J263">
        <v>0</v>
      </c>
    </row>
    <row r="264" spans="1:10">
      <c r="A264" s="1">
        <v>40210</v>
      </c>
      <c r="B264">
        <v>4929.57</v>
      </c>
      <c r="C264">
        <v>1777691.04</v>
      </c>
      <c r="D264">
        <v>1782620.61</v>
      </c>
      <c r="E264">
        <v>1778156.06448561</v>
      </c>
      <c r="F264">
        <v>50</v>
      </c>
      <c r="G264">
        <v>335173.71113186399</v>
      </c>
      <c r="H264">
        <v>5.3052276606348601</v>
      </c>
      <c r="I264">
        <v>16.778928788000002</v>
      </c>
      <c r="J264">
        <v>0</v>
      </c>
    </row>
    <row r="265" spans="1:10">
      <c r="A265" s="1"/>
    </row>
    <row r="266" spans="1:10">
      <c r="A266" s="1"/>
      <c r="D266" s="28">
        <f>SUM(D191:D265)</f>
        <v>108615747.50000001</v>
      </c>
      <c r="G266" s="77">
        <f>SUM(G191:G265)</f>
        <v>8659351.4011350926</v>
      </c>
    </row>
    <row r="267" spans="1:10">
      <c r="D267" s="28">
        <f>+Z192+Z193+Z194+Z195+Z196+Z197+Z198</f>
        <v>108615747.50000001</v>
      </c>
      <c r="G267" s="77">
        <f>+Z203+Z204+Z205+Z206+Z207+Z208+Z209</f>
        <v>8659351.4011350926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theme="7" tint="0.59999389629810485"/>
    <pageSetUpPr fitToPage="1"/>
  </sheetPr>
  <dimension ref="A1:W592"/>
  <sheetViews>
    <sheetView topLeftCell="A58" workbookViewId="0">
      <selection activeCell="C76" sqref="C76:C78"/>
    </sheetView>
  </sheetViews>
  <sheetFormatPr defaultRowHeight="12.75" outlineLevelRow="2"/>
  <cols>
    <col min="3" max="3" width="8.140625" bestFit="1" customWidth="1"/>
    <col min="4" max="4" width="9" bestFit="1" customWidth="1"/>
  </cols>
  <sheetData>
    <row r="1" spans="1:20" ht="14.25">
      <c r="B1" s="39" t="s">
        <v>74</v>
      </c>
      <c r="C1" s="39" t="s">
        <v>75</v>
      </c>
      <c r="G1" s="39" t="s">
        <v>74</v>
      </c>
    </row>
    <row r="2" spans="1:20">
      <c r="A2" s="9">
        <v>37987</v>
      </c>
      <c r="B2">
        <v>34.659999999999997</v>
      </c>
      <c r="C2">
        <v>6.1581111111111095</v>
      </c>
    </row>
    <row r="3" spans="1:20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>
      <c r="A10" s="9">
        <v>38231</v>
      </c>
      <c r="B10">
        <v>45.81</v>
      </c>
      <c r="C10">
        <v>5.0831714285714291</v>
      </c>
      <c r="G10">
        <v>2010</v>
      </c>
      <c r="H10">
        <v>79.650000000000006</v>
      </c>
      <c r="I10">
        <v>76.64</v>
      </c>
      <c r="J10" s="55">
        <v>81.61</v>
      </c>
      <c r="K10" s="55">
        <v>87.44</v>
      </c>
      <c r="L10" s="55">
        <v>79.319999999999993</v>
      </c>
    </row>
    <row r="11" spans="1:20">
      <c r="A11" s="9">
        <v>38261</v>
      </c>
      <c r="B11">
        <v>53.46</v>
      </c>
      <c r="C11">
        <v>6.339204761904762</v>
      </c>
    </row>
    <row r="12" spans="1:20" ht="14.25">
      <c r="A12" s="9">
        <v>38292</v>
      </c>
      <c r="B12">
        <v>47.33</v>
      </c>
      <c r="C12">
        <v>6.1480650000000008</v>
      </c>
      <c r="G12" s="39" t="s">
        <v>75</v>
      </c>
    </row>
    <row r="13" spans="1:20">
      <c r="A13" s="9">
        <v>38322</v>
      </c>
      <c r="B13">
        <v>42.28</v>
      </c>
      <c r="C13">
        <v>6.6166380952380965</v>
      </c>
    </row>
    <row r="14" spans="1:20">
      <c r="A14" s="9">
        <v>38353</v>
      </c>
      <c r="B14">
        <v>46.02</v>
      </c>
      <c r="C14">
        <v>6.1430950000000006</v>
      </c>
      <c r="H14" s="9" t="s">
        <v>23</v>
      </c>
      <c r="I14" s="9" t="s">
        <v>24</v>
      </c>
      <c r="J14" s="9" t="s">
        <v>25</v>
      </c>
      <c r="K14" s="9" t="s">
        <v>26</v>
      </c>
      <c r="L14" s="9" t="s">
        <v>27</v>
      </c>
      <c r="M14" s="9" t="s">
        <v>28</v>
      </c>
      <c r="N14" s="9" t="s">
        <v>29</v>
      </c>
      <c r="O14" s="9" t="s">
        <v>30</v>
      </c>
      <c r="P14" s="9" t="s">
        <v>31</v>
      </c>
      <c r="Q14" s="9" t="s">
        <v>32</v>
      </c>
      <c r="R14" s="9" t="s">
        <v>33</v>
      </c>
      <c r="S14" s="9" t="s">
        <v>34</v>
      </c>
    </row>
    <row r="15" spans="1:20">
      <c r="A15" s="9">
        <v>38384</v>
      </c>
      <c r="B15">
        <v>46.94</v>
      </c>
      <c r="C15">
        <v>6.1124315789473682</v>
      </c>
      <c r="G15">
        <v>2004</v>
      </c>
      <c r="H15">
        <v>6.1581111111111095</v>
      </c>
      <c r="I15">
        <v>5.3982105263157889</v>
      </c>
      <c r="J15">
        <v>5.3783565217391294</v>
      </c>
      <c r="K15">
        <v>5.7004047619047622</v>
      </c>
      <c r="L15">
        <v>6.3000350000000012</v>
      </c>
      <c r="M15">
        <v>6.2915809523809534</v>
      </c>
      <c r="N15">
        <v>5.9324571428571442</v>
      </c>
      <c r="O15">
        <v>5.4505545454545459</v>
      </c>
      <c r="P15">
        <v>5.0831714285714291</v>
      </c>
      <c r="Q15">
        <v>6.339204761904762</v>
      </c>
      <c r="R15">
        <v>6.1480650000000008</v>
      </c>
      <c r="S15">
        <v>6.6166380952380965</v>
      </c>
    </row>
    <row r="16" spans="1:20">
      <c r="A16" s="9">
        <v>38412</v>
      </c>
      <c r="B16">
        <v>53.42</v>
      </c>
      <c r="C16">
        <v>6.9228499999999977</v>
      </c>
      <c r="G16">
        <v>2005</v>
      </c>
      <c r="H16">
        <v>6.1430950000000006</v>
      </c>
      <c r="I16">
        <v>6.1124315789473682</v>
      </c>
      <c r="J16">
        <v>6.9228499999999977</v>
      </c>
      <c r="K16">
        <v>7.2004428571428578</v>
      </c>
      <c r="L16">
        <v>6.4880047619047616</v>
      </c>
      <c r="M16">
        <v>7.1507227272727274</v>
      </c>
      <c r="N16">
        <v>7.591005</v>
      </c>
      <c r="O16">
        <v>9.2947181818181832</v>
      </c>
      <c r="P16">
        <v>11.982264705882351</v>
      </c>
      <c r="Q16">
        <v>13.50150625</v>
      </c>
      <c r="R16">
        <v>10.327074999999999</v>
      </c>
      <c r="S16">
        <v>13.051904761904764</v>
      </c>
    </row>
    <row r="17" spans="1:19">
      <c r="A17" s="9">
        <v>38443</v>
      </c>
      <c r="B17">
        <v>52.46</v>
      </c>
      <c r="C17">
        <v>7.2004428571428578</v>
      </c>
      <c r="G17">
        <v>2006</v>
      </c>
      <c r="H17">
        <v>8.6780000000000008</v>
      </c>
      <c r="I17">
        <v>7.5331578947368421</v>
      </c>
      <c r="J17">
        <v>6.87</v>
      </c>
      <c r="K17">
        <v>7.15</v>
      </c>
      <c r="L17">
        <v>6.24</v>
      </c>
      <c r="M17">
        <v>6.2</v>
      </c>
      <c r="N17">
        <v>6.17</v>
      </c>
      <c r="O17">
        <v>7.11</v>
      </c>
      <c r="P17">
        <v>4.9000000000000004</v>
      </c>
      <c r="Q17">
        <v>5.87</v>
      </c>
      <c r="R17">
        <v>7.4</v>
      </c>
      <c r="S17">
        <v>6.73</v>
      </c>
    </row>
    <row r="18" spans="1:19">
      <c r="A18" s="9">
        <v>38473</v>
      </c>
      <c r="B18">
        <v>49.59</v>
      </c>
      <c r="C18">
        <v>6.4880047619047616</v>
      </c>
      <c r="G18">
        <v>2007</v>
      </c>
      <c r="H18">
        <v>6.6</v>
      </c>
      <c r="I18">
        <v>8.25</v>
      </c>
      <c r="J18">
        <v>7.11</v>
      </c>
      <c r="K18">
        <v>7.6</v>
      </c>
      <c r="L18">
        <v>7.64</v>
      </c>
      <c r="M18">
        <v>7.35</v>
      </c>
      <c r="N18">
        <v>6.22</v>
      </c>
      <c r="O18">
        <v>6.23</v>
      </c>
      <c r="P18">
        <v>6.02</v>
      </c>
      <c r="Q18">
        <v>6.74</v>
      </c>
      <c r="R18">
        <v>7.13</v>
      </c>
      <c r="S18">
        <v>7.11</v>
      </c>
    </row>
    <row r="19" spans="1:19">
      <c r="A19" s="9">
        <v>38504</v>
      </c>
      <c r="B19">
        <v>55.94</v>
      </c>
      <c r="C19">
        <v>7.1507227272727274</v>
      </c>
      <c r="G19">
        <v>2008</v>
      </c>
      <c r="H19">
        <v>7.99</v>
      </c>
      <c r="I19">
        <v>8.5500000000000007</v>
      </c>
      <c r="J19">
        <v>9.4499999999999993</v>
      </c>
      <c r="K19">
        <v>10.18</v>
      </c>
      <c r="L19">
        <v>11.27</v>
      </c>
      <c r="M19" s="55">
        <v>12.7</v>
      </c>
      <c r="N19">
        <v>11.11</v>
      </c>
      <c r="O19">
        <v>8.26</v>
      </c>
      <c r="P19">
        <v>7.64</v>
      </c>
      <c r="Q19">
        <v>6.74</v>
      </c>
      <c r="R19">
        <v>6.69</v>
      </c>
      <c r="S19">
        <v>5.84</v>
      </c>
    </row>
    <row r="20" spans="1:19">
      <c r="A20" s="9">
        <v>38534</v>
      </c>
      <c r="B20">
        <v>58.53</v>
      </c>
      <c r="C20">
        <v>7.591005</v>
      </c>
      <c r="G20">
        <v>2009</v>
      </c>
      <c r="H20">
        <v>5.24</v>
      </c>
      <c r="I20">
        <v>4.53</v>
      </c>
      <c r="J20">
        <v>3.96</v>
      </c>
      <c r="K20">
        <v>3.5</v>
      </c>
      <c r="L20">
        <v>3.83</v>
      </c>
      <c r="M20">
        <v>3.8</v>
      </c>
      <c r="N20">
        <v>3.38</v>
      </c>
      <c r="O20">
        <v>3.14</v>
      </c>
      <c r="P20">
        <v>2.96</v>
      </c>
      <c r="Q20">
        <v>4</v>
      </c>
      <c r="R20">
        <v>3.7</v>
      </c>
      <c r="S20">
        <v>5.34</v>
      </c>
    </row>
    <row r="21" spans="1:19">
      <c r="A21" s="9">
        <v>38565</v>
      </c>
      <c r="B21">
        <v>64.67</v>
      </c>
      <c r="C21">
        <v>9.2947181818181832</v>
      </c>
      <c r="G21">
        <v>2010</v>
      </c>
      <c r="H21">
        <v>5.82</v>
      </c>
      <c r="I21">
        <v>5.32</v>
      </c>
      <c r="J21">
        <v>4.29</v>
      </c>
      <c r="K21">
        <v>4.04</v>
      </c>
      <c r="L21">
        <v>4.1100000000000003</v>
      </c>
    </row>
    <row r="22" spans="1:19">
      <c r="A22" s="9">
        <v>38596</v>
      </c>
      <c r="B22">
        <v>65.930000000000007</v>
      </c>
      <c r="C22">
        <v>11.982264705882351</v>
      </c>
    </row>
    <row r="23" spans="1:19">
      <c r="A23" s="9">
        <v>38626</v>
      </c>
      <c r="B23">
        <v>61.29</v>
      </c>
      <c r="C23">
        <v>13.50150625</v>
      </c>
    </row>
    <row r="24" spans="1:19">
      <c r="A24" s="9">
        <v>38657</v>
      </c>
      <c r="B24">
        <v>57.41</v>
      </c>
      <c r="C24">
        <v>10.327074999999999</v>
      </c>
    </row>
    <row r="25" spans="1:19">
      <c r="A25" s="9">
        <v>38687</v>
      </c>
      <c r="B25" s="55">
        <v>57.808181818181808</v>
      </c>
      <c r="C25">
        <v>13.051904761904764</v>
      </c>
    </row>
    <row r="26" spans="1:19">
      <c r="A26" s="9">
        <v>38718</v>
      </c>
      <c r="B26" s="55">
        <v>64.110499999999988</v>
      </c>
      <c r="C26">
        <v>8.6780000000000008</v>
      </c>
    </row>
    <row r="27" spans="1:19">
      <c r="A27" s="9">
        <v>38749</v>
      </c>
      <c r="B27" s="55">
        <v>61.487894736842094</v>
      </c>
      <c r="C27">
        <v>7.5331578947368421</v>
      </c>
    </row>
    <row r="28" spans="1:19">
      <c r="A28" s="9">
        <v>38777</v>
      </c>
      <c r="B28" s="55">
        <v>63.76</v>
      </c>
      <c r="C28">
        <v>6.87</v>
      </c>
    </row>
    <row r="29" spans="1:19">
      <c r="A29" s="9">
        <v>38808</v>
      </c>
      <c r="B29" s="55">
        <v>70.92</v>
      </c>
      <c r="C29">
        <v>7.15</v>
      </c>
    </row>
    <row r="30" spans="1:19">
      <c r="A30" s="9">
        <v>38838</v>
      </c>
      <c r="B30" s="55">
        <v>72.06</v>
      </c>
      <c r="C30">
        <v>6.24</v>
      </c>
    </row>
    <row r="31" spans="1:19">
      <c r="A31" s="9">
        <v>38869</v>
      </c>
      <c r="B31" s="55">
        <v>71.31</v>
      </c>
      <c r="C31">
        <v>6.2</v>
      </c>
    </row>
    <row r="32" spans="1:19">
      <c r="A32" s="9">
        <v>38899</v>
      </c>
      <c r="B32" s="55">
        <v>76.040000000000006</v>
      </c>
      <c r="C32">
        <v>6.17</v>
      </c>
    </row>
    <row r="33" spans="1:4">
      <c r="A33" s="9">
        <v>38930</v>
      </c>
      <c r="B33" s="55">
        <v>74.849999999999994</v>
      </c>
      <c r="C33">
        <v>7.11</v>
      </c>
    </row>
    <row r="34" spans="1:4">
      <c r="A34" s="9">
        <v>38961</v>
      </c>
      <c r="B34" s="55">
        <v>63.52</v>
      </c>
      <c r="C34">
        <v>4.9000000000000004</v>
      </c>
    </row>
    <row r="35" spans="1:4">
      <c r="A35" s="9">
        <v>38991</v>
      </c>
      <c r="B35" s="55">
        <v>58.93</v>
      </c>
      <c r="C35">
        <v>5.87</v>
      </c>
      <c r="D35" s="56"/>
    </row>
    <row r="36" spans="1:4">
      <c r="A36" s="9">
        <v>39022</v>
      </c>
      <c r="B36" s="55">
        <v>60.85</v>
      </c>
      <c r="C36">
        <v>7.4</v>
      </c>
      <c r="D36" s="56"/>
    </row>
    <row r="37" spans="1:4">
      <c r="A37" s="9">
        <v>39052</v>
      </c>
      <c r="B37" s="55">
        <v>64.12</v>
      </c>
      <c r="C37">
        <v>6.73</v>
      </c>
      <c r="D37" s="56"/>
    </row>
    <row r="38" spans="1:4">
      <c r="A38" s="9">
        <v>39083</v>
      </c>
      <c r="B38" s="55">
        <v>56.29</v>
      </c>
      <c r="C38">
        <v>6.6</v>
      </c>
      <c r="D38" s="56"/>
    </row>
    <row r="39" spans="1:4">
      <c r="A39" s="9">
        <v>39114</v>
      </c>
      <c r="B39" s="55">
        <v>61.27</v>
      </c>
      <c r="C39">
        <v>8.01</v>
      </c>
      <c r="D39" s="56"/>
    </row>
    <row r="40" spans="1:4">
      <c r="A40" s="9">
        <v>39142</v>
      </c>
      <c r="B40" s="55">
        <v>64.22</v>
      </c>
      <c r="C40">
        <v>7.11</v>
      </c>
      <c r="D40" s="56"/>
    </row>
    <row r="41" spans="1:4">
      <c r="A41" s="9">
        <v>39173</v>
      </c>
      <c r="B41" s="55">
        <v>68.510000000000005</v>
      </c>
      <c r="C41">
        <v>7.6</v>
      </c>
      <c r="D41" s="56"/>
    </row>
    <row r="42" spans="1:4">
      <c r="A42" s="9">
        <v>39203</v>
      </c>
      <c r="B42" s="55">
        <v>68.48</v>
      </c>
      <c r="C42">
        <v>7.64</v>
      </c>
      <c r="D42" s="56"/>
    </row>
    <row r="43" spans="1:4">
      <c r="A43" s="9">
        <v>39234</v>
      </c>
      <c r="B43" s="55">
        <v>72.599999999999994</v>
      </c>
      <c r="C43">
        <v>7.35</v>
      </c>
      <c r="D43" s="56"/>
    </row>
    <row r="44" spans="1:4">
      <c r="A44" s="9">
        <v>39264</v>
      </c>
      <c r="B44" s="55">
        <v>78.08</v>
      </c>
      <c r="C44">
        <v>6.22</v>
      </c>
      <c r="D44" s="56"/>
    </row>
    <row r="45" spans="1:4">
      <c r="A45" s="9">
        <v>39295</v>
      </c>
      <c r="B45" s="55">
        <v>72.81</v>
      </c>
      <c r="C45">
        <v>6.23</v>
      </c>
      <c r="D45" s="56"/>
    </row>
    <row r="46" spans="1:4">
      <c r="A46" s="9">
        <v>39326</v>
      </c>
      <c r="B46" s="55">
        <v>79.260000000000005</v>
      </c>
      <c r="C46">
        <v>6.02</v>
      </c>
      <c r="D46" s="56"/>
    </row>
    <row r="47" spans="1:4">
      <c r="A47" s="9">
        <v>39356</v>
      </c>
      <c r="B47" s="55">
        <v>85.27</v>
      </c>
      <c r="C47">
        <v>6.74</v>
      </c>
      <c r="D47" s="56"/>
    </row>
    <row r="48" spans="1:4">
      <c r="A48" s="9">
        <v>39387</v>
      </c>
      <c r="B48" s="55">
        <v>95.28</v>
      </c>
      <c r="C48">
        <v>7.13</v>
      </c>
      <c r="D48" s="56"/>
    </row>
    <row r="49" spans="1:4">
      <c r="A49" s="9">
        <v>39417</v>
      </c>
      <c r="B49" s="55">
        <v>95.04</v>
      </c>
      <c r="C49">
        <v>7.11</v>
      </c>
      <c r="D49" s="56"/>
    </row>
    <row r="50" spans="1:4">
      <c r="A50" s="9">
        <v>39448</v>
      </c>
      <c r="B50" s="55">
        <v>95.38</v>
      </c>
      <c r="C50">
        <v>7.99</v>
      </c>
    </row>
    <row r="51" spans="1:4">
      <c r="A51" s="9">
        <v>39479</v>
      </c>
      <c r="B51" s="55">
        <v>98.17</v>
      </c>
      <c r="C51">
        <v>8.5500000000000007</v>
      </c>
      <c r="D51" s="56"/>
    </row>
    <row r="52" spans="1:4">
      <c r="A52" s="9">
        <v>39508</v>
      </c>
      <c r="B52" s="55">
        <v>107.05</v>
      </c>
      <c r="C52">
        <v>9.4499999999999993</v>
      </c>
      <c r="D52" s="56"/>
    </row>
    <row r="53" spans="1:4">
      <c r="A53" s="9">
        <v>39539</v>
      </c>
      <c r="B53" s="55">
        <v>114.8</v>
      </c>
      <c r="C53">
        <v>10.18</v>
      </c>
    </row>
    <row r="54" spans="1:4">
      <c r="A54" s="9">
        <v>39569</v>
      </c>
      <c r="B54" s="55">
        <v>128.47</v>
      </c>
      <c r="C54">
        <v>11.27</v>
      </c>
      <c r="D54" s="56"/>
    </row>
    <row r="55" spans="1:4">
      <c r="A55" s="9">
        <v>39600</v>
      </c>
      <c r="B55" s="55">
        <v>137.37</v>
      </c>
      <c r="C55" s="55">
        <v>12.7</v>
      </c>
      <c r="D55" s="56"/>
    </row>
    <row r="56" spans="1:4">
      <c r="A56" s="9">
        <v>39630</v>
      </c>
      <c r="B56" s="55">
        <v>136.69999999999999</v>
      </c>
      <c r="C56">
        <v>11.11</v>
      </c>
    </row>
    <row r="57" spans="1:4">
      <c r="A57" s="9">
        <v>39661</v>
      </c>
      <c r="B57" s="55">
        <v>119</v>
      </c>
      <c r="C57">
        <v>8.26</v>
      </c>
      <c r="D57" s="85"/>
    </row>
    <row r="58" spans="1:4">
      <c r="A58" s="9">
        <v>39692</v>
      </c>
      <c r="B58" s="55">
        <v>107.35</v>
      </c>
      <c r="C58">
        <v>7.64</v>
      </c>
      <c r="D58" s="85"/>
    </row>
    <row r="59" spans="1:4">
      <c r="A59" s="9">
        <v>39722</v>
      </c>
      <c r="B59" s="55">
        <v>78.2</v>
      </c>
      <c r="C59">
        <v>6.74</v>
      </c>
      <c r="D59" s="85"/>
    </row>
    <row r="60" spans="1:4">
      <c r="A60" s="9">
        <v>39753</v>
      </c>
      <c r="B60" s="55">
        <v>55.08</v>
      </c>
      <c r="C60">
        <v>6.69</v>
      </c>
      <c r="D60" s="85"/>
    </row>
    <row r="61" spans="1:4">
      <c r="A61" s="9">
        <v>39783</v>
      </c>
      <c r="B61" s="55">
        <v>42.51</v>
      </c>
      <c r="C61">
        <v>5.84</v>
      </c>
      <c r="D61" s="85"/>
    </row>
    <row r="62" spans="1:4">
      <c r="A62" s="9">
        <v>39814</v>
      </c>
      <c r="B62" s="55">
        <v>45.67</v>
      </c>
      <c r="C62">
        <v>5.24</v>
      </c>
    </row>
    <row r="63" spans="1:4">
      <c r="A63" s="9">
        <v>39845</v>
      </c>
      <c r="B63" s="55">
        <v>45.18</v>
      </c>
      <c r="C63">
        <v>4.53</v>
      </c>
      <c r="D63" s="85"/>
    </row>
    <row r="64" spans="1:4">
      <c r="A64" s="9">
        <v>39873</v>
      </c>
      <c r="B64" s="55">
        <v>49.26</v>
      </c>
      <c r="C64">
        <v>3.96</v>
      </c>
      <c r="D64" s="85"/>
    </row>
    <row r="65" spans="1:4">
      <c r="A65" s="9">
        <v>39904</v>
      </c>
      <c r="B65" s="55">
        <v>51.75</v>
      </c>
      <c r="C65">
        <v>3.5</v>
      </c>
      <c r="D65" s="85"/>
    </row>
    <row r="66" spans="1:4">
      <c r="A66" s="9">
        <v>39934</v>
      </c>
      <c r="B66" s="55">
        <v>59.98</v>
      </c>
      <c r="C66">
        <v>3.83</v>
      </c>
      <c r="D66" s="85"/>
    </row>
    <row r="67" spans="1:4">
      <c r="A67" s="9">
        <v>39965</v>
      </c>
      <c r="B67" s="55">
        <v>70.59</v>
      </c>
      <c r="C67">
        <v>3.8</v>
      </c>
      <c r="D67" s="85"/>
    </row>
    <row r="68" spans="1:4">
      <c r="A68" s="9">
        <v>39995</v>
      </c>
      <c r="B68" s="55">
        <v>66.430000000000007</v>
      </c>
      <c r="C68">
        <v>3.38</v>
      </c>
      <c r="D68" s="85"/>
    </row>
    <row r="69" spans="1:4">
      <c r="A69" s="9">
        <v>40026</v>
      </c>
      <c r="B69" s="55">
        <v>74.010000000000005</v>
      </c>
      <c r="C69">
        <v>3.14</v>
      </c>
      <c r="D69" s="85"/>
    </row>
    <row r="70" spans="1:4">
      <c r="A70" s="9">
        <v>40057</v>
      </c>
      <c r="B70" s="55">
        <v>69.83</v>
      </c>
      <c r="C70">
        <v>2.96</v>
      </c>
      <c r="D70" s="85"/>
    </row>
    <row r="71" spans="1:4">
      <c r="A71" s="9">
        <v>40087</v>
      </c>
      <c r="B71" s="55">
        <v>75.739999999999995</v>
      </c>
      <c r="C71">
        <v>4</v>
      </c>
      <c r="D71" s="85"/>
    </row>
    <row r="72" spans="1:4">
      <c r="A72" s="9">
        <v>40118</v>
      </c>
      <c r="B72" s="55">
        <v>79.08</v>
      </c>
      <c r="C72">
        <v>3.7</v>
      </c>
      <c r="D72" s="85"/>
    </row>
    <row r="73" spans="1:4">
      <c r="A73" s="9">
        <v>40148</v>
      </c>
      <c r="B73" s="55">
        <v>76.709999999999994</v>
      </c>
      <c r="C73">
        <v>5.34</v>
      </c>
      <c r="D73" s="85"/>
    </row>
    <row r="74" spans="1:4">
      <c r="A74" s="9">
        <v>40179</v>
      </c>
      <c r="B74" s="55">
        <v>79.650000000000006</v>
      </c>
      <c r="C74">
        <v>5.82</v>
      </c>
      <c r="D74" s="85"/>
    </row>
    <row r="75" spans="1:4">
      <c r="A75" s="9">
        <v>40210</v>
      </c>
      <c r="B75" s="55">
        <v>76.64</v>
      </c>
      <c r="C75">
        <v>5.32</v>
      </c>
      <c r="D75" s="85"/>
    </row>
    <row r="76" spans="1:4">
      <c r="A76" s="9">
        <v>40238</v>
      </c>
      <c r="B76" s="55">
        <v>81.61</v>
      </c>
      <c r="C76">
        <v>4.29</v>
      </c>
      <c r="D76" s="85"/>
    </row>
    <row r="77" spans="1:4">
      <c r="A77" s="9">
        <v>40269</v>
      </c>
      <c r="B77" s="55">
        <v>87.44</v>
      </c>
      <c r="C77">
        <v>4.04</v>
      </c>
      <c r="D77" s="85"/>
    </row>
    <row r="78" spans="1:4">
      <c r="A78" s="9">
        <v>40299</v>
      </c>
      <c r="B78" s="55">
        <v>79.319999999999993</v>
      </c>
      <c r="C78">
        <v>4.1100000000000003</v>
      </c>
      <c r="D78" s="85"/>
    </row>
    <row r="79" spans="1:4">
      <c r="D79" s="85"/>
    </row>
    <row r="80" spans="1:4" ht="14.25">
      <c r="A80" s="11" t="s">
        <v>4</v>
      </c>
    </row>
    <row r="81" spans="1:23" ht="14.25">
      <c r="A81" s="11" t="s">
        <v>5</v>
      </c>
    </row>
    <row r="83" spans="1:23" ht="14.25">
      <c r="A83" s="11"/>
    </row>
    <row r="84" spans="1:23" ht="14.25">
      <c r="A84" s="11"/>
    </row>
    <row r="85" spans="1:23" ht="14.25">
      <c r="A85" s="11"/>
    </row>
    <row r="86" spans="1:23" ht="14.25">
      <c r="A86" s="11"/>
    </row>
    <row r="88" spans="1:23" outlineLevel="2"/>
    <row r="89" spans="1:23" outlineLevel="2"/>
    <row r="90" spans="1:23" outlineLevel="2"/>
    <row r="91" spans="1:23" ht="18.75" outlineLevel="2" thickBot="1">
      <c r="N91" s="35" t="s">
        <v>40</v>
      </c>
      <c r="O91" s="35" t="s">
        <v>41</v>
      </c>
      <c r="P91" s="35" t="s">
        <v>42</v>
      </c>
      <c r="Q91" s="35" t="s">
        <v>13</v>
      </c>
      <c r="R91" s="35" t="s">
        <v>43</v>
      </c>
      <c r="S91" s="35" t="s">
        <v>44</v>
      </c>
      <c r="T91" s="35" t="s">
        <v>45</v>
      </c>
      <c r="U91" s="35" t="s">
        <v>46</v>
      </c>
      <c r="V91" s="35" t="s">
        <v>47</v>
      </c>
      <c r="W91" s="35" t="s">
        <v>48</v>
      </c>
    </row>
    <row r="92" spans="1:23" outlineLevel="2">
      <c r="N92" s="29">
        <v>37991</v>
      </c>
      <c r="O92" s="29">
        <v>37992</v>
      </c>
      <c r="P92" s="29">
        <v>37992</v>
      </c>
      <c r="Q92" s="37">
        <v>37987</v>
      </c>
      <c r="R92" s="30">
        <v>6.41</v>
      </c>
      <c r="S92" s="30">
        <v>6.2</v>
      </c>
      <c r="T92" s="30">
        <v>6.2789999999999999</v>
      </c>
      <c r="U92" s="31">
        <v>626500</v>
      </c>
      <c r="V92" s="30">
        <v>86</v>
      </c>
      <c r="W92" s="30">
        <v>36</v>
      </c>
    </row>
    <row r="93" spans="1:23" outlineLevel="2">
      <c r="N93" s="32">
        <v>37992</v>
      </c>
      <c r="O93" s="32">
        <v>37993</v>
      </c>
      <c r="P93" s="32">
        <v>37993</v>
      </c>
      <c r="Q93" s="37">
        <v>37987</v>
      </c>
      <c r="R93" s="33">
        <v>7.25</v>
      </c>
      <c r="S93" s="33">
        <v>6.78</v>
      </c>
      <c r="T93" s="33">
        <v>7.0414000000000003</v>
      </c>
      <c r="U93" s="34">
        <v>695100</v>
      </c>
      <c r="V93" s="33">
        <v>81</v>
      </c>
      <c r="W93" s="33">
        <v>35</v>
      </c>
    </row>
    <row r="94" spans="1:23" outlineLevel="2">
      <c r="N94" s="29">
        <v>37993</v>
      </c>
      <c r="O94" s="29">
        <v>37994</v>
      </c>
      <c r="P94" s="29">
        <v>37994</v>
      </c>
      <c r="Q94" s="37">
        <v>37987</v>
      </c>
      <c r="R94" s="30">
        <v>6.77</v>
      </c>
      <c r="S94" s="30">
        <v>6.41</v>
      </c>
      <c r="T94" s="30">
        <v>6.6051000000000002</v>
      </c>
      <c r="U94" s="31">
        <v>782600</v>
      </c>
      <c r="V94" s="30">
        <v>90</v>
      </c>
      <c r="W94" s="30">
        <v>34</v>
      </c>
    </row>
    <row r="95" spans="1:23" outlineLevel="2">
      <c r="N95" s="32">
        <v>37994</v>
      </c>
      <c r="O95" s="32">
        <v>37995</v>
      </c>
      <c r="P95" s="32">
        <v>37995</v>
      </c>
      <c r="Q95" s="37">
        <v>37987</v>
      </c>
      <c r="R95" s="33">
        <v>6.5149999999999997</v>
      </c>
      <c r="S95" s="33">
        <v>6.3</v>
      </c>
      <c r="T95" s="33">
        <v>6.4051</v>
      </c>
      <c r="U95" s="34">
        <v>675700</v>
      </c>
      <c r="V95" s="33">
        <v>67</v>
      </c>
      <c r="W95" s="33">
        <v>27</v>
      </c>
    </row>
    <row r="96" spans="1:23" outlineLevel="2">
      <c r="N96" s="29">
        <v>37995</v>
      </c>
      <c r="O96" s="29">
        <v>37996</v>
      </c>
      <c r="P96" s="29">
        <v>37998</v>
      </c>
      <c r="Q96" s="37">
        <v>37987</v>
      </c>
      <c r="R96" s="30">
        <v>7.2</v>
      </c>
      <c r="S96" s="30">
        <v>6.8</v>
      </c>
      <c r="T96" s="30">
        <v>6.9051</v>
      </c>
      <c r="U96" s="31">
        <v>617400</v>
      </c>
      <c r="V96" s="30">
        <v>84</v>
      </c>
      <c r="W96" s="30">
        <v>38</v>
      </c>
    </row>
    <row r="97" spans="14:23" outlineLevel="1">
      <c r="N97" s="32">
        <v>37998</v>
      </c>
      <c r="O97" s="32">
        <v>37999</v>
      </c>
      <c r="P97" s="32">
        <v>37999</v>
      </c>
      <c r="Q97" s="37">
        <v>37987</v>
      </c>
      <c r="R97" s="33">
        <v>6.55</v>
      </c>
      <c r="S97" s="33">
        <v>6.15</v>
      </c>
      <c r="T97" s="33">
        <v>6.2907000000000002</v>
      </c>
      <c r="U97" s="34">
        <v>660900</v>
      </c>
      <c r="V97" s="33">
        <v>81</v>
      </c>
      <c r="W97" s="33">
        <v>34</v>
      </c>
    </row>
    <row r="98" spans="14:23" outlineLevel="2">
      <c r="N98" s="29">
        <v>37999</v>
      </c>
      <c r="O98" s="29">
        <v>38000</v>
      </c>
      <c r="P98" s="29">
        <v>38000</v>
      </c>
      <c r="Q98" s="37">
        <v>37987</v>
      </c>
      <c r="R98" s="30">
        <v>6.35</v>
      </c>
      <c r="S98" s="30">
        <v>6.1449999999999996</v>
      </c>
      <c r="T98" s="30">
        <v>6.2587000000000002</v>
      </c>
      <c r="U98" s="31">
        <v>816400</v>
      </c>
      <c r="V98" s="30">
        <v>100</v>
      </c>
      <c r="W98" s="30">
        <v>33</v>
      </c>
    </row>
    <row r="99" spans="14:23" outlineLevel="2">
      <c r="N99" s="32">
        <v>38000</v>
      </c>
      <c r="O99" s="32">
        <v>38001</v>
      </c>
      <c r="P99" s="32">
        <v>38001</v>
      </c>
      <c r="Q99" s="37">
        <v>37987</v>
      </c>
      <c r="R99" s="33">
        <v>6.06</v>
      </c>
      <c r="S99" s="33">
        <v>5.57</v>
      </c>
      <c r="T99" s="33">
        <v>5.7319000000000004</v>
      </c>
      <c r="U99" s="34">
        <v>684400</v>
      </c>
      <c r="V99" s="33">
        <v>87</v>
      </c>
      <c r="W99" s="33">
        <v>32</v>
      </c>
    </row>
    <row r="100" spans="14:23" outlineLevel="2">
      <c r="N100" s="29">
        <v>38001</v>
      </c>
      <c r="O100" s="29">
        <v>38002</v>
      </c>
      <c r="P100" s="29">
        <v>38002</v>
      </c>
      <c r="Q100" s="37">
        <v>37987</v>
      </c>
      <c r="R100" s="30">
        <v>6.2</v>
      </c>
      <c r="S100" s="30">
        <v>5.5949999999999998</v>
      </c>
      <c r="T100" s="30">
        <v>6.0195999999999996</v>
      </c>
      <c r="U100" s="31">
        <v>762700</v>
      </c>
      <c r="V100" s="30">
        <v>100</v>
      </c>
      <c r="W100" s="30">
        <v>35</v>
      </c>
    </row>
    <row r="101" spans="14:23" outlineLevel="2">
      <c r="N101" s="32">
        <v>38002</v>
      </c>
      <c r="O101" s="32">
        <v>38003</v>
      </c>
      <c r="P101" s="32">
        <v>38006</v>
      </c>
      <c r="Q101" s="37">
        <v>37987</v>
      </c>
      <c r="R101" s="33">
        <v>5.72</v>
      </c>
      <c r="S101" s="33">
        <v>5.3</v>
      </c>
      <c r="T101" s="33">
        <v>5.4311999999999996</v>
      </c>
      <c r="U101" s="34">
        <v>647600</v>
      </c>
      <c r="V101" s="33">
        <v>83</v>
      </c>
      <c r="W101" s="33">
        <v>31</v>
      </c>
    </row>
    <row r="102" spans="14:23" outlineLevel="2">
      <c r="N102" s="29">
        <v>38006</v>
      </c>
      <c r="O102" s="29">
        <v>38007</v>
      </c>
      <c r="P102" s="29">
        <v>38007</v>
      </c>
      <c r="Q102" s="37">
        <v>37987</v>
      </c>
      <c r="R102" s="30">
        <v>6.19</v>
      </c>
      <c r="S102" s="30">
        <v>6</v>
      </c>
      <c r="T102" s="30">
        <v>6.1498999999999997</v>
      </c>
      <c r="U102" s="31">
        <v>695500</v>
      </c>
      <c r="V102" s="30">
        <v>90</v>
      </c>
      <c r="W102" s="30">
        <v>33</v>
      </c>
    </row>
    <row r="103" spans="14:23" outlineLevel="2">
      <c r="N103" s="32">
        <v>38007</v>
      </c>
      <c r="O103" s="32">
        <v>38008</v>
      </c>
      <c r="P103" s="32">
        <v>38008</v>
      </c>
      <c r="Q103" s="37">
        <v>37987</v>
      </c>
      <c r="R103" s="33">
        <v>6.3274999999999997</v>
      </c>
      <c r="S103" s="33">
        <v>6.14</v>
      </c>
      <c r="T103" s="33">
        <v>6.2572999999999999</v>
      </c>
      <c r="U103" s="34">
        <v>656700</v>
      </c>
      <c r="V103" s="33">
        <v>81</v>
      </c>
      <c r="W103" s="33">
        <v>26</v>
      </c>
    </row>
    <row r="104" spans="14:23" outlineLevel="2">
      <c r="N104" s="29">
        <v>38008</v>
      </c>
      <c r="O104" s="29">
        <v>38009</v>
      </c>
      <c r="P104" s="29">
        <v>38009</v>
      </c>
      <c r="Q104" s="37">
        <v>37987</v>
      </c>
      <c r="R104" s="30">
        <v>6.2149999999999999</v>
      </c>
      <c r="S104" s="30">
        <v>5.61</v>
      </c>
      <c r="T104" s="30">
        <v>6.0345000000000004</v>
      </c>
      <c r="U104" s="31">
        <v>679800</v>
      </c>
      <c r="V104" s="30">
        <v>77</v>
      </c>
      <c r="W104" s="30">
        <v>29</v>
      </c>
    </row>
    <row r="105" spans="14:23" outlineLevel="2">
      <c r="N105" s="32">
        <v>38009</v>
      </c>
      <c r="O105" s="32">
        <v>38010</v>
      </c>
      <c r="P105" s="32">
        <v>38012</v>
      </c>
      <c r="Q105" s="37">
        <v>37987</v>
      </c>
      <c r="R105" s="33">
        <v>5.97</v>
      </c>
      <c r="S105" s="33">
        <v>5.75</v>
      </c>
      <c r="T105" s="33">
        <v>5.8235999999999999</v>
      </c>
      <c r="U105" s="34">
        <v>777100</v>
      </c>
      <c r="V105" s="33">
        <v>103</v>
      </c>
      <c r="W105" s="33">
        <v>31</v>
      </c>
    </row>
    <row r="106" spans="14:23" outlineLevel="2">
      <c r="N106" s="29">
        <v>38012</v>
      </c>
      <c r="O106" s="29">
        <v>38013</v>
      </c>
      <c r="P106" s="29">
        <v>38013</v>
      </c>
      <c r="Q106" s="37">
        <v>37987</v>
      </c>
      <c r="R106" s="30">
        <v>5.77</v>
      </c>
      <c r="S106" s="30">
        <v>5.6050000000000004</v>
      </c>
      <c r="T106" s="30">
        <v>5.7046999999999999</v>
      </c>
      <c r="U106" s="31">
        <v>736500</v>
      </c>
      <c r="V106" s="30">
        <v>86</v>
      </c>
      <c r="W106" s="30">
        <v>30</v>
      </c>
    </row>
    <row r="107" spans="14:23" outlineLevel="2">
      <c r="N107" s="32">
        <v>38013</v>
      </c>
      <c r="O107" s="32">
        <v>38014</v>
      </c>
      <c r="P107" s="32">
        <v>38014</v>
      </c>
      <c r="Q107" s="37">
        <v>37987</v>
      </c>
      <c r="R107" s="33">
        <v>5.96</v>
      </c>
      <c r="S107" s="33">
        <v>5.7649999999999997</v>
      </c>
      <c r="T107" s="33">
        <v>5.8731</v>
      </c>
      <c r="U107" s="34">
        <v>712400</v>
      </c>
      <c r="V107" s="33">
        <v>86</v>
      </c>
      <c r="W107" s="33">
        <v>30</v>
      </c>
    </row>
    <row r="108" spans="14:23" outlineLevel="2">
      <c r="N108" s="29">
        <v>38014</v>
      </c>
      <c r="O108" s="29">
        <v>38015</v>
      </c>
      <c r="P108" s="29">
        <v>38015</v>
      </c>
      <c r="Q108" s="37">
        <v>37987</v>
      </c>
      <c r="R108" s="30">
        <v>6.1574999999999998</v>
      </c>
      <c r="S108" s="30">
        <v>5.81</v>
      </c>
      <c r="T108" s="30">
        <v>6.0412999999999997</v>
      </c>
      <c r="U108" s="31">
        <v>575100</v>
      </c>
      <c r="V108" s="30">
        <v>74</v>
      </c>
      <c r="W108" s="30">
        <v>32</v>
      </c>
    </row>
    <row r="109" spans="14:23" outlineLevel="2">
      <c r="N109" s="32">
        <v>38015</v>
      </c>
      <c r="O109" s="32">
        <v>38016</v>
      </c>
      <c r="P109" s="32">
        <v>38017</v>
      </c>
      <c r="Q109" s="37">
        <v>37987</v>
      </c>
      <c r="R109" s="33">
        <v>6.1</v>
      </c>
      <c r="S109" s="33">
        <v>5.93</v>
      </c>
      <c r="T109" s="33">
        <v>5.9938000000000002</v>
      </c>
      <c r="U109" s="34">
        <v>675000</v>
      </c>
      <c r="V109" s="33">
        <v>86</v>
      </c>
      <c r="W109" s="33">
        <v>30</v>
      </c>
    </row>
    <row r="110" spans="14:23" ht="18.75" outlineLevel="2">
      <c r="N110" s="32"/>
      <c r="O110" s="32"/>
      <c r="P110" s="32"/>
      <c r="Q110" s="36" t="s">
        <v>50</v>
      </c>
      <c r="R110" s="33"/>
      <c r="S110" s="33"/>
      <c r="T110" s="33">
        <f>SUBTOTAL(1,T92:T109)</f>
        <v>6.1581111111111095</v>
      </c>
      <c r="U110" s="34"/>
      <c r="V110" s="33"/>
      <c r="W110" s="33"/>
    </row>
    <row r="111" spans="14:23" outlineLevel="2">
      <c r="N111" s="29">
        <v>38016</v>
      </c>
      <c r="O111" s="29">
        <v>38018</v>
      </c>
      <c r="P111" s="29">
        <v>38019</v>
      </c>
      <c r="Q111" s="37">
        <v>38018</v>
      </c>
      <c r="R111" s="30">
        <v>5.91</v>
      </c>
      <c r="S111" s="30">
        <v>5.63</v>
      </c>
      <c r="T111" s="30">
        <v>5.7968999999999999</v>
      </c>
      <c r="U111" s="31">
        <v>948100</v>
      </c>
      <c r="V111" s="30">
        <v>109</v>
      </c>
      <c r="W111" s="30">
        <v>33</v>
      </c>
    </row>
    <row r="112" spans="14:23" outlineLevel="2">
      <c r="N112" s="32">
        <v>38019</v>
      </c>
      <c r="O112" s="32">
        <v>38020</v>
      </c>
      <c r="P112" s="32">
        <v>38020</v>
      </c>
      <c r="Q112" s="37">
        <v>38018</v>
      </c>
      <c r="R112" s="33">
        <v>5.57</v>
      </c>
      <c r="S112" s="33">
        <v>5.49</v>
      </c>
      <c r="T112" s="33">
        <v>5.5118</v>
      </c>
      <c r="U112" s="34">
        <v>616800</v>
      </c>
      <c r="V112" s="33">
        <v>77</v>
      </c>
      <c r="W112" s="33">
        <v>33</v>
      </c>
    </row>
    <row r="113" spans="14:23" outlineLevel="2">
      <c r="N113" s="29">
        <v>38020</v>
      </c>
      <c r="O113" s="29">
        <v>38021</v>
      </c>
      <c r="P113" s="29">
        <v>38021</v>
      </c>
      <c r="Q113" s="37">
        <v>38018</v>
      </c>
      <c r="R113" s="30">
        <v>5.76</v>
      </c>
      <c r="S113" s="30">
        <v>5.64</v>
      </c>
      <c r="T113" s="30">
        <v>5.6905999999999999</v>
      </c>
      <c r="U113" s="31">
        <v>875500</v>
      </c>
      <c r="V113" s="30">
        <v>82</v>
      </c>
      <c r="W113" s="30">
        <v>31</v>
      </c>
    </row>
    <row r="114" spans="14:23" outlineLevel="2">
      <c r="N114" s="32">
        <v>38021</v>
      </c>
      <c r="O114" s="32">
        <v>38022</v>
      </c>
      <c r="P114" s="32">
        <v>38022</v>
      </c>
      <c r="Q114" s="37">
        <v>38018</v>
      </c>
      <c r="R114" s="33">
        <v>5.78</v>
      </c>
      <c r="S114" s="33">
        <v>5.625</v>
      </c>
      <c r="T114" s="33">
        <v>5.7435999999999998</v>
      </c>
      <c r="U114" s="34">
        <v>1012200</v>
      </c>
      <c r="V114" s="33">
        <v>115</v>
      </c>
      <c r="W114" s="33">
        <v>38</v>
      </c>
    </row>
    <row r="115" spans="14:23" outlineLevel="2">
      <c r="N115" s="29">
        <v>38022</v>
      </c>
      <c r="O115" s="29">
        <v>38023</v>
      </c>
      <c r="P115" s="29">
        <v>38023</v>
      </c>
      <c r="Q115" s="37">
        <v>38018</v>
      </c>
      <c r="R115" s="30">
        <v>5.5750000000000002</v>
      </c>
      <c r="S115" s="30">
        <v>5.47</v>
      </c>
      <c r="T115" s="30">
        <v>5.5411000000000001</v>
      </c>
      <c r="U115" s="31">
        <v>677900</v>
      </c>
      <c r="V115" s="30">
        <v>73</v>
      </c>
      <c r="W115" s="30">
        <v>29</v>
      </c>
    </row>
    <row r="116" spans="14:23" outlineLevel="2">
      <c r="N116" s="32">
        <v>38023</v>
      </c>
      <c r="O116" s="32">
        <v>38024</v>
      </c>
      <c r="P116" s="32">
        <v>38026</v>
      </c>
      <c r="Q116" s="37">
        <v>38018</v>
      </c>
      <c r="R116" s="33">
        <v>5.6</v>
      </c>
      <c r="S116" s="33">
        <v>5.3</v>
      </c>
      <c r="T116" s="33">
        <v>5.3806000000000003</v>
      </c>
      <c r="U116" s="34">
        <v>907100</v>
      </c>
      <c r="V116" s="33">
        <v>111</v>
      </c>
      <c r="W116" s="33">
        <v>31</v>
      </c>
    </row>
    <row r="117" spans="14:23" outlineLevel="2">
      <c r="N117" s="29">
        <v>38026</v>
      </c>
      <c r="O117" s="29">
        <v>38027</v>
      </c>
      <c r="P117" s="29">
        <v>38027</v>
      </c>
      <c r="Q117" s="37">
        <v>38018</v>
      </c>
      <c r="R117" s="30">
        <v>5.58</v>
      </c>
      <c r="S117" s="30">
        <v>5.3550000000000004</v>
      </c>
      <c r="T117" s="30">
        <v>5.4438000000000004</v>
      </c>
      <c r="U117" s="31">
        <v>593000</v>
      </c>
      <c r="V117" s="30">
        <v>72</v>
      </c>
      <c r="W117" s="30">
        <v>34</v>
      </c>
    </row>
    <row r="118" spans="14:23" outlineLevel="2">
      <c r="N118" s="32">
        <v>38027</v>
      </c>
      <c r="O118" s="32">
        <v>38028</v>
      </c>
      <c r="P118" s="32">
        <v>38028</v>
      </c>
      <c r="Q118" s="37">
        <v>38018</v>
      </c>
      <c r="R118" s="33">
        <v>5.5549999999999997</v>
      </c>
      <c r="S118" s="33">
        <v>5.35</v>
      </c>
      <c r="T118" s="33">
        <v>5.4935999999999998</v>
      </c>
      <c r="U118" s="34">
        <v>874300</v>
      </c>
      <c r="V118" s="33">
        <v>106</v>
      </c>
      <c r="W118" s="33">
        <v>31</v>
      </c>
    </row>
    <row r="119" spans="14:23" outlineLevel="2">
      <c r="N119" s="29">
        <v>38028</v>
      </c>
      <c r="O119" s="29">
        <v>38029</v>
      </c>
      <c r="P119" s="29">
        <v>38029</v>
      </c>
      <c r="Q119" s="37">
        <v>38018</v>
      </c>
      <c r="R119" s="30">
        <v>5.4</v>
      </c>
      <c r="S119" s="30">
        <v>5.24</v>
      </c>
      <c r="T119" s="30">
        <v>5.3429000000000002</v>
      </c>
      <c r="U119" s="31">
        <v>802400</v>
      </c>
      <c r="V119" s="30">
        <v>93</v>
      </c>
      <c r="W119" s="30">
        <v>34</v>
      </c>
    </row>
    <row r="120" spans="14:23" outlineLevel="2">
      <c r="N120" s="32">
        <v>38029</v>
      </c>
      <c r="O120" s="32">
        <v>38030</v>
      </c>
      <c r="P120" s="32">
        <v>38030</v>
      </c>
      <c r="Q120" s="37">
        <v>38018</v>
      </c>
      <c r="R120" s="33">
        <v>5.5</v>
      </c>
      <c r="S120" s="33">
        <v>5.2949999999999999</v>
      </c>
      <c r="T120" s="33">
        <v>5.3465999999999996</v>
      </c>
      <c r="U120" s="34">
        <v>531900</v>
      </c>
      <c r="V120" s="33">
        <v>66</v>
      </c>
      <c r="W120" s="33">
        <v>29</v>
      </c>
    </row>
    <row r="121" spans="14:23" outlineLevel="1">
      <c r="N121" s="29">
        <v>38030</v>
      </c>
      <c r="O121" s="29">
        <v>38031</v>
      </c>
      <c r="P121" s="29">
        <v>38034</v>
      </c>
      <c r="Q121" s="37">
        <v>38018</v>
      </c>
      <c r="R121" s="30">
        <v>5.665</v>
      </c>
      <c r="S121" s="30">
        <v>5.53</v>
      </c>
      <c r="T121" s="30">
        <v>5.6234000000000002</v>
      </c>
      <c r="U121" s="31">
        <v>816100</v>
      </c>
      <c r="V121" s="30">
        <v>105</v>
      </c>
      <c r="W121" s="30">
        <v>35</v>
      </c>
    </row>
    <row r="122" spans="14:23" outlineLevel="2">
      <c r="N122" s="32">
        <v>38034</v>
      </c>
      <c r="O122" s="32">
        <v>38035</v>
      </c>
      <c r="P122" s="32">
        <v>38035</v>
      </c>
      <c r="Q122" s="37">
        <v>38018</v>
      </c>
      <c r="R122" s="33">
        <v>5.49</v>
      </c>
      <c r="S122" s="33">
        <v>5.3949999999999996</v>
      </c>
      <c r="T122" s="33">
        <v>5.4292999999999996</v>
      </c>
      <c r="U122" s="34">
        <v>521300</v>
      </c>
      <c r="V122" s="33">
        <v>63</v>
      </c>
      <c r="W122" s="33">
        <v>27</v>
      </c>
    </row>
    <row r="123" spans="14:23" outlineLevel="2">
      <c r="N123" s="29">
        <v>38035</v>
      </c>
      <c r="O123" s="29">
        <v>38036</v>
      </c>
      <c r="P123" s="29">
        <v>38036</v>
      </c>
      <c r="Q123" s="37">
        <v>38018</v>
      </c>
      <c r="R123" s="30">
        <v>5.3949999999999996</v>
      </c>
      <c r="S123" s="30">
        <v>5.3</v>
      </c>
      <c r="T123" s="30">
        <v>5.3350999999999997</v>
      </c>
      <c r="U123" s="31">
        <v>654200</v>
      </c>
      <c r="V123" s="30">
        <v>84</v>
      </c>
      <c r="W123" s="30">
        <v>29</v>
      </c>
    </row>
    <row r="124" spans="14:23" outlineLevel="2">
      <c r="N124" s="32">
        <v>38036</v>
      </c>
      <c r="O124" s="32">
        <v>38037</v>
      </c>
      <c r="P124" s="32">
        <v>38037</v>
      </c>
      <c r="Q124" s="37">
        <v>38018</v>
      </c>
      <c r="R124" s="33">
        <v>5.34</v>
      </c>
      <c r="S124" s="33">
        <v>5.18</v>
      </c>
      <c r="T124" s="33">
        <v>5.2801</v>
      </c>
      <c r="U124" s="34">
        <v>584500</v>
      </c>
      <c r="V124" s="33">
        <v>76</v>
      </c>
      <c r="W124" s="33">
        <v>26</v>
      </c>
    </row>
    <row r="125" spans="14:23" outlineLevel="2">
      <c r="N125" s="29">
        <v>38037</v>
      </c>
      <c r="O125" s="29">
        <v>38038</v>
      </c>
      <c r="P125" s="29">
        <v>38040</v>
      </c>
      <c r="Q125" s="37">
        <v>38018</v>
      </c>
      <c r="R125" s="30">
        <v>5.2249999999999996</v>
      </c>
      <c r="S125" s="30">
        <v>5.165</v>
      </c>
      <c r="T125" s="30">
        <v>5.1931000000000003</v>
      </c>
      <c r="U125" s="31">
        <v>654600</v>
      </c>
      <c r="V125" s="30">
        <v>85</v>
      </c>
      <c r="W125" s="30">
        <v>28</v>
      </c>
    </row>
    <row r="126" spans="14:23" outlineLevel="2">
      <c r="N126" s="32">
        <v>38040</v>
      </c>
      <c r="O126" s="32">
        <v>38041</v>
      </c>
      <c r="P126" s="32">
        <v>38041</v>
      </c>
      <c r="Q126" s="37">
        <v>38018</v>
      </c>
      <c r="R126" s="33">
        <v>5.16</v>
      </c>
      <c r="S126" s="33">
        <v>5.0650000000000004</v>
      </c>
      <c r="T126" s="33">
        <v>5.1043000000000003</v>
      </c>
      <c r="U126" s="34">
        <v>691200</v>
      </c>
      <c r="V126" s="33">
        <v>91</v>
      </c>
      <c r="W126" s="33">
        <v>27</v>
      </c>
    </row>
    <row r="127" spans="14:23" outlineLevel="2">
      <c r="N127" s="29">
        <v>38041</v>
      </c>
      <c r="O127" s="29">
        <v>38042</v>
      </c>
      <c r="P127" s="29">
        <v>38042</v>
      </c>
      <c r="Q127" s="37">
        <v>38018</v>
      </c>
      <c r="R127" s="30">
        <v>5.1074999999999999</v>
      </c>
      <c r="S127" s="30">
        <v>5.05</v>
      </c>
      <c r="T127" s="30">
        <v>5.0793999999999997</v>
      </c>
      <c r="U127" s="31">
        <v>649000</v>
      </c>
      <c r="V127" s="30">
        <v>64</v>
      </c>
      <c r="W127" s="30">
        <v>23</v>
      </c>
    </row>
    <row r="128" spans="14:23" outlineLevel="2">
      <c r="N128" s="32">
        <v>38042</v>
      </c>
      <c r="O128" s="32">
        <v>38043</v>
      </c>
      <c r="P128" s="32">
        <v>38043</v>
      </c>
      <c r="Q128" s="37">
        <v>38018</v>
      </c>
      <c r="R128" s="33">
        <v>5.19</v>
      </c>
      <c r="S128" s="33">
        <v>5.07</v>
      </c>
      <c r="T128" s="33">
        <v>5.0960000000000001</v>
      </c>
      <c r="U128" s="34">
        <v>637200</v>
      </c>
      <c r="V128" s="33">
        <v>72</v>
      </c>
      <c r="W128" s="33">
        <v>28</v>
      </c>
    </row>
    <row r="129" spans="14:23" outlineLevel="2">
      <c r="N129" s="29">
        <v>38043</v>
      </c>
      <c r="O129" s="29">
        <v>38044</v>
      </c>
      <c r="P129" s="29">
        <v>38046</v>
      </c>
      <c r="Q129" s="37">
        <v>38018</v>
      </c>
      <c r="R129" s="30">
        <v>5.28</v>
      </c>
      <c r="S129" s="30">
        <v>5.0999999999999996</v>
      </c>
      <c r="T129" s="30">
        <v>5.1337999999999999</v>
      </c>
      <c r="U129" s="31">
        <v>479100</v>
      </c>
      <c r="V129" s="30">
        <v>47</v>
      </c>
      <c r="W129" s="30">
        <v>22</v>
      </c>
    </row>
    <row r="130" spans="14:23" ht="18.75" outlineLevel="2">
      <c r="N130" s="29"/>
      <c r="O130" s="29"/>
      <c r="P130" s="29"/>
      <c r="Q130" s="38" t="s">
        <v>51</v>
      </c>
      <c r="R130" s="30"/>
      <c r="S130" s="30"/>
      <c r="T130" s="30">
        <f>SUBTOTAL(1,T111:T129)</f>
        <v>5.3982105263157889</v>
      </c>
      <c r="U130" s="31"/>
      <c r="V130" s="30"/>
      <c r="W130" s="30"/>
    </row>
    <row r="131" spans="14:23" outlineLevel="2">
      <c r="N131" s="32">
        <v>38044</v>
      </c>
      <c r="O131" s="32">
        <v>38047</v>
      </c>
      <c r="P131" s="32">
        <v>38047</v>
      </c>
      <c r="Q131" s="37">
        <v>38047</v>
      </c>
      <c r="R131" s="33">
        <v>5.33</v>
      </c>
      <c r="S131" s="33">
        <v>5.21</v>
      </c>
      <c r="T131" s="33">
        <v>5.274</v>
      </c>
      <c r="U131" s="34">
        <v>758500</v>
      </c>
      <c r="V131" s="33">
        <v>103</v>
      </c>
      <c r="W131" s="33">
        <v>28</v>
      </c>
    </row>
    <row r="132" spans="14:23" outlineLevel="2">
      <c r="N132" s="29">
        <v>38047</v>
      </c>
      <c r="O132" s="29">
        <v>38048</v>
      </c>
      <c r="P132" s="29">
        <v>38048</v>
      </c>
      <c r="Q132" s="37">
        <v>38047</v>
      </c>
      <c r="R132" s="30">
        <v>5.21</v>
      </c>
      <c r="S132" s="30">
        <v>5.14</v>
      </c>
      <c r="T132" s="30">
        <v>5.1692999999999998</v>
      </c>
      <c r="U132" s="31">
        <v>518100</v>
      </c>
      <c r="V132" s="30">
        <v>56</v>
      </c>
      <c r="W132" s="30">
        <v>24</v>
      </c>
    </row>
    <row r="133" spans="14:23" outlineLevel="2">
      <c r="N133" s="32">
        <v>38048</v>
      </c>
      <c r="O133" s="32">
        <v>38049</v>
      </c>
      <c r="P133" s="32">
        <v>38049</v>
      </c>
      <c r="Q133" s="37">
        <v>38047</v>
      </c>
      <c r="R133" s="33">
        <v>5.42</v>
      </c>
      <c r="S133" s="33">
        <v>5.33</v>
      </c>
      <c r="T133" s="33">
        <v>5.3704000000000001</v>
      </c>
      <c r="U133" s="34">
        <v>421000</v>
      </c>
      <c r="V133" s="33">
        <v>60</v>
      </c>
      <c r="W133" s="33">
        <v>25</v>
      </c>
    </row>
    <row r="134" spans="14:23" outlineLevel="2">
      <c r="N134" s="29">
        <v>38049</v>
      </c>
      <c r="O134" s="29">
        <v>38050</v>
      </c>
      <c r="P134" s="29">
        <v>38050</v>
      </c>
      <c r="Q134" s="37">
        <v>38047</v>
      </c>
      <c r="R134" s="30">
        <v>5.3849999999999998</v>
      </c>
      <c r="S134" s="30">
        <v>5.25</v>
      </c>
      <c r="T134" s="30">
        <v>5.3388</v>
      </c>
      <c r="U134" s="31">
        <v>478400</v>
      </c>
      <c r="V134" s="30">
        <v>57</v>
      </c>
      <c r="W134" s="30">
        <v>28</v>
      </c>
    </row>
    <row r="135" spans="14:23" outlineLevel="2">
      <c r="N135" s="32">
        <v>38050</v>
      </c>
      <c r="O135" s="32">
        <v>38051</v>
      </c>
      <c r="P135" s="32">
        <v>38051</v>
      </c>
      <c r="Q135" s="37">
        <v>38047</v>
      </c>
      <c r="R135" s="33">
        <v>5.2050000000000001</v>
      </c>
      <c r="S135" s="33">
        <v>5.1100000000000003</v>
      </c>
      <c r="T135" s="33">
        <v>5.1669999999999998</v>
      </c>
      <c r="U135" s="34">
        <v>579700</v>
      </c>
      <c r="V135" s="33">
        <v>75</v>
      </c>
      <c r="W135" s="33">
        <v>26</v>
      </c>
    </row>
    <row r="136" spans="14:23" outlineLevel="2">
      <c r="N136" s="29">
        <v>38051</v>
      </c>
      <c r="O136" s="29">
        <v>38052</v>
      </c>
      <c r="P136" s="29">
        <v>38054</v>
      </c>
      <c r="Q136" s="37">
        <v>38047</v>
      </c>
      <c r="R136" s="30">
        <v>5.44</v>
      </c>
      <c r="S136" s="30">
        <v>5.24</v>
      </c>
      <c r="T136" s="30">
        <v>5.3174999999999999</v>
      </c>
      <c r="U136" s="31">
        <v>664800</v>
      </c>
      <c r="V136" s="30">
        <v>71</v>
      </c>
      <c r="W136" s="30">
        <v>27</v>
      </c>
    </row>
    <row r="137" spans="14:23" outlineLevel="2">
      <c r="N137" s="32">
        <v>38054</v>
      </c>
      <c r="O137" s="32">
        <v>38055</v>
      </c>
      <c r="P137" s="32">
        <v>38055</v>
      </c>
      <c r="Q137" s="37">
        <v>38047</v>
      </c>
      <c r="R137" s="33">
        <v>5.45</v>
      </c>
      <c r="S137" s="33">
        <v>5.3674999999999997</v>
      </c>
      <c r="T137" s="33">
        <v>5.4206000000000003</v>
      </c>
      <c r="U137" s="34">
        <v>518800</v>
      </c>
      <c r="V137" s="33">
        <v>71</v>
      </c>
      <c r="W137" s="33">
        <v>29</v>
      </c>
    </row>
    <row r="138" spans="14:23" outlineLevel="2">
      <c r="N138" s="29">
        <v>38055</v>
      </c>
      <c r="O138" s="29">
        <v>38056</v>
      </c>
      <c r="P138" s="29">
        <v>38056</v>
      </c>
      <c r="Q138" s="37">
        <v>38047</v>
      </c>
      <c r="R138" s="30">
        <v>5.39</v>
      </c>
      <c r="S138" s="30">
        <v>5.3</v>
      </c>
      <c r="T138" s="30">
        <v>5.3376000000000001</v>
      </c>
      <c r="U138" s="31">
        <v>280900</v>
      </c>
      <c r="V138" s="30">
        <v>36</v>
      </c>
      <c r="W138" s="30">
        <v>22</v>
      </c>
    </row>
    <row r="139" spans="14:23" outlineLevel="2">
      <c r="N139" s="32">
        <v>38056</v>
      </c>
      <c r="O139" s="32">
        <v>38057</v>
      </c>
      <c r="P139" s="32">
        <v>38057</v>
      </c>
      <c r="Q139" s="37">
        <v>38047</v>
      </c>
      <c r="R139" s="33">
        <v>5.3550000000000004</v>
      </c>
      <c r="S139" s="33">
        <v>5.29</v>
      </c>
      <c r="T139" s="33">
        <v>5.3319000000000001</v>
      </c>
      <c r="U139" s="34">
        <v>425900</v>
      </c>
      <c r="V139" s="33">
        <v>54</v>
      </c>
      <c r="W139" s="33">
        <v>26</v>
      </c>
    </row>
    <row r="140" spans="14:23" outlineLevel="2">
      <c r="N140" s="29">
        <v>38057</v>
      </c>
      <c r="O140" s="29">
        <v>38058</v>
      </c>
      <c r="P140" s="29">
        <v>38058</v>
      </c>
      <c r="Q140" s="37">
        <v>38047</v>
      </c>
      <c r="R140" s="30">
        <v>5.35</v>
      </c>
      <c r="S140" s="30">
        <v>5.3049999999999997</v>
      </c>
      <c r="T140" s="30">
        <v>5.3311000000000002</v>
      </c>
      <c r="U140" s="31">
        <v>347700</v>
      </c>
      <c r="V140" s="30">
        <v>38</v>
      </c>
      <c r="W140" s="30">
        <v>23</v>
      </c>
    </row>
    <row r="141" spans="14:23" outlineLevel="2">
      <c r="N141" s="32">
        <v>38058</v>
      </c>
      <c r="O141" s="32">
        <v>38059</v>
      </c>
      <c r="P141" s="32">
        <v>38061</v>
      </c>
      <c r="Q141" s="37">
        <v>38047</v>
      </c>
      <c r="R141" s="33">
        <v>5.55</v>
      </c>
      <c r="S141" s="33">
        <v>5.47</v>
      </c>
      <c r="T141" s="33">
        <v>5.5236999999999998</v>
      </c>
      <c r="U141" s="34">
        <v>434000</v>
      </c>
      <c r="V141" s="33">
        <v>54</v>
      </c>
      <c r="W141" s="33">
        <v>26</v>
      </c>
    </row>
    <row r="142" spans="14:23" outlineLevel="2">
      <c r="N142" s="29">
        <v>38061</v>
      </c>
      <c r="O142" s="29">
        <v>38062</v>
      </c>
      <c r="P142" s="29">
        <v>38062</v>
      </c>
      <c r="Q142" s="37">
        <v>38047</v>
      </c>
      <c r="R142" s="30">
        <v>5.63</v>
      </c>
      <c r="S142" s="30">
        <v>5.57</v>
      </c>
      <c r="T142" s="30">
        <v>5.5952999999999999</v>
      </c>
      <c r="U142" s="31">
        <v>509100</v>
      </c>
      <c r="V142" s="30">
        <v>60</v>
      </c>
      <c r="W142" s="30">
        <v>22</v>
      </c>
    </row>
    <row r="143" spans="14:23" outlineLevel="1">
      <c r="N143" s="32">
        <v>38062</v>
      </c>
      <c r="O143" s="32">
        <v>38063</v>
      </c>
      <c r="P143" s="32">
        <v>38063</v>
      </c>
      <c r="Q143" s="37">
        <v>38047</v>
      </c>
      <c r="R143" s="33">
        <v>5.62</v>
      </c>
      <c r="S143" s="33">
        <v>5.58</v>
      </c>
      <c r="T143" s="33">
        <v>5.5990000000000002</v>
      </c>
      <c r="U143" s="34">
        <v>365600</v>
      </c>
      <c r="V143" s="33">
        <v>43</v>
      </c>
      <c r="W143" s="33">
        <v>22</v>
      </c>
    </row>
    <row r="144" spans="14:23" outlineLevel="2">
      <c r="N144" s="29">
        <v>38063</v>
      </c>
      <c r="O144" s="29">
        <v>38064</v>
      </c>
      <c r="P144" s="29">
        <v>38064</v>
      </c>
      <c r="Q144" s="37">
        <v>38047</v>
      </c>
      <c r="R144" s="30">
        <v>5.6449999999999996</v>
      </c>
      <c r="S144" s="30">
        <v>5.6</v>
      </c>
      <c r="T144" s="30">
        <v>5.6109</v>
      </c>
      <c r="U144" s="31">
        <v>381000</v>
      </c>
      <c r="V144" s="30">
        <v>45</v>
      </c>
      <c r="W144" s="30">
        <v>22</v>
      </c>
    </row>
    <row r="145" spans="14:23" outlineLevel="2">
      <c r="N145" s="32">
        <v>38064</v>
      </c>
      <c r="O145" s="32">
        <v>38065</v>
      </c>
      <c r="P145" s="32">
        <v>38065</v>
      </c>
      <c r="Q145" s="37">
        <v>38047</v>
      </c>
      <c r="R145" s="33">
        <v>5.65</v>
      </c>
      <c r="S145" s="33">
        <v>5.6</v>
      </c>
      <c r="T145" s="33">
        <v>5.6313000000000004</v>
      </c>
      <c r="U145" s="34">
        <v>471600</v>
      </c>
      <c r="V145" s="33">
        <v>62</v>
      </c>
      <c r="W145" s="33">
        <v>22</v>
      </c>
    </row>
    <row r="146" spans="14:23" outlineLevel="2">
      <c r="N146" s="29">
        <v>38065</v>
      </c>
      <c r="O146" s="29">
        <v>38066</v>
      </c>
      <c r="P146" s="29">
        <v>38068</v>
      </c>
      <c r="Q146" s="37">
        <v>38047</v>
      </c>
      <c r="R146" s="30">
        <v>5.53</v>
      </c>
      <c r="S146" s="30">
        <v>5.47</v>
      </c>
      <c r="T146" s="30">
        <v>5.4858000000000002</v>
      </c>
      <c r="U146" s="31">
        <v>460500</v>
      </c>
      <c r="V146" s="30">
        <v>55</v>
      </c>
      <c r="W146" s="30">
        <v>21</v>
      </c>
    </row>
    <row r="147" spans="14:23" outlineLevel="2">
      <c r="N147" s="32">
        <v>38068</v>
      </c>
      <c r="O147" s="32">
        <v>38069</v>
      </c>
      <c r="P147" s="32">
        <v>38069</v>
      </c>
      <c r="Q147" s="37">
        <v>38047</v>
      </c>
      <c r="R147" s="33">
        <v>5.4749999999999996</v>
      </c>
      <c r="S147" s="33">
        <v>5.4249999999999998</v>
      </c>
      <c r="T147" s="33">
        <v>5.4596</v>
      </c>
      <c r="U147" s="34">
        <v>433300</v>
      </c>
      <c r="V147" s="33">
        <v>48</v>
      </c>
      <c r="W147" s="33">
        <v>25</v>
      </c>
    </row>
    <row r="148" spans="14:23" outlineLevel="2">
      <c r="N148" s="29">
        <v>38069</v>
      </c>
      <c r="O148" s="29">
        <v>38070</v>
      </c>
      <c r="P148" s="29">
        <v>38070</v>
      </c>
      <c r="Q148" s="37">
        <v>38047</v>
      </c>
      <c r="R148" s="30">
        <v>5.3849999999999998</v>
      </c>
      <c r="S148" s="30">
        <v>5.34</v>
      </c>
      <c r="T148" s="30">
        <v>5.3592000000000004</v>
      </c>
      <c r="U148" s="31">
        <v>510500</v>
      </c>
      <c r="V148" s="30">
        <v>57</v>
      </c>
      <c r="W148" s="30">
        <v>22</v>
      </c>
    </row>
    <row r="149" spans="14:23" outlineLevel="2">
      <c r="N149" s="32">
        <v>38070</v>
      </c>
      <c r="O149" s="32">
        <v>38071</v>
      </c>
      <c r="P149" s="32">
        <v>38071</v>
      </c>
      <c r="Q149" s="37">
        <v>38047</v>
      </c>
      <c r="R149" s="33">
        <v>5.37</v>
      </c>
      <c r="S149" s="33">
        <v>5.3</v>
      </c>
      <c r="T149" s="33">
        <v>5.3479999999999999</v>
      </c>
      <c r="U149" s="34">
        <v>496200</v>
      </c>
      <c r="V149" s="33">
        <v>51</v>
      </c>
      <c r="W149" s="33">
        <v>24</v>
      </c>
    </row>
    <row r="150" spans="14:23" outlineLevel="2">
      <c r="N150" s="29">
        <v>38071</v>
      </c>
      <c r="O150" s="29">
        <v>38072</v>
      </c>
      <c r="P150" s="29">
        <v>38072</v>
      </c>
      <c r="Q150" s="37">
        <v>38047</v>
      </c>
      <c r="R150" s="30">
        <v>5.2649999999999997</v>
      </c>
      <c r="S150" s="30">
        <v>5.13</v>
      </c>
      <c r="T150" s="30">
        <v>5.2172999999999998</v>
      </c>
      <c r="U150" s="31">
        <v>481700</v>
      </c>
      <c r="V150" s="30">
        <v>55</v>
      </c>
      <c r="W150" s="30">
        <v>24</v>
      </c>
    </row>
    <row r="151" spans="14:23" outlineLevel="2">
      <c r="N151" s="32">
        <v>38072</v>
      </c>
      <c r="O151" s="32">
        <v>38073</v>
      </c>
      <c r="P151" s="32">
        <v>38075</v>
      </c>
      <c r="Q151" s="37">
        <v>38047</v>
      </c>
      <c r="R151" s="33">
        <v>5.22</v>
      </c>
      <c r="S151" s="33">
        <v>5.13</v>
      </c>
      <c r="T151" s="33">
        <v>5.1577000000000002</v>
      </c>
      <c r="U151" s="34">
        <v>467200</v>
      </c>
      <c r="V151" s="33">
        <v>55</v>
      </c>
      <c r="W151" s="33">
        <v>23</v>
      </c>
    </row>
    <row r="152" spans="14:23" outlineLevel="2">
      <c r="N152" s="29">
        <v>38075</v>
      </c>
      <c r="O152" s="29">
        <v>38076</v>
      </c>
      <c r="P152" s="29">
        <v>38076</v>
      </c>
      <c r="Q152" s="37">
        <v>38047</v>
      </c>
      <c r="R152" s="30">
        <v>5.2850000000000001</v>
      </c>
      <c r="S152" s="30">
        <v>5.2</v>
      </c>
      <c r="T152" s="30">
        <v>5.2523999999999997</v>
      </c>
      <c r="U152" s="31">
        <v>406700</v>
      </c>
      <c r="V152" s="30">
        <v>51</v>
      </c>
      <c r="W152" s="30">
        <v>23</v>
      </c>
    </row>
    <row r="153" spans="14:23" outlineLevel="2">
      <c r="N153" s="32">
        <v>38076</v>
      </c>
      <c r="O153" s="32">
        <v>38077</v>
      </c>
      <c r="P153" s="32">
        <v>38077</v>
      </c>
      <c r="Q153" s="37">
        <v>38047</v>
      </c>
      <c r="R153" s="33">
        <v>5.5449999999999999</v>
      </c>
      <c r="S153" s="33">
        <v>5.3550000000000004</v>
      </c>
      <c r="T153" s="33">
        <v>5.4038000000000004</v>
      </c>
      <c r="U153" s="34">
        <v>383000</v>
      </c>
      <c r="V153" s="33">
        <v>45</v>
      </c>
      <c r="W153" s="33">
        <v>24</v>
      </c>
    </row>
    <row r="154" spans="14:23" ht="18.75" outlineLevel="2">
      <c r="N154" s="32"/>
      <c r="O154" s="32"/>
      <c r="P154" s="32"/>
      <c r="Q154" s="38" t="s">
        <v>52</v>
      </c>
      <c r="R154" s="33"/>
      <c r="S154" s="33"/>
      <c r="T154" s="33">
        <f>SUBTOTAL(1,T131:T153)</f>
        <v>5.3783565217391294</v>
      </c>
      <c r="U154" s="34"/>
      <c r="V154" s="33"/>
      <c r="W154" s="33"/>
    </row>
    <row r="155" spans="14:23" outlineLevel="2">
      <c r="N155" s="29">
        <v>38077</v>
      </c>
      <c r="O155" s="29">
        <v>38078</v>
      </c>
      <c r="P155" s="29">
        <v>38078</v>
      </c>
      <c r="Q155" s="37">
        <v>38078</v>
      </c>
      <c r="R155" s="30">
        <v>5.7424999999999997</v>
      </c>
      <c r="S155" s="30">
        <v>5.5949999999999998</v>
      </c>
      <c r="T155" s="30">
        <v>5.6291000000000002</v>
      </c>
      <c r="U155" s="31">
        <v>928600</v>
      </c>
      <c r="V155" s="30">
        <v>95</v>
      </c>
      <c r="W155" s="30">
        <v>31</v>
      </c>
    </row>
    <row r="156" spans="14:23" outlineLevel="2">
      <c r="N156" s="32">
        <v>38078</v>
      </c>
      <c r="O156" s="32">
        <v>38079</v>
      </c>
      <c r="P156" s="32">
        <v>38079</v>
      </c>
      <c r="Q156" s="37">
        <v>38078</v>
      </c>
      <c r="R156" s="33">
        <v>5.88</v>
      </c>
      <c r="S156" s="33">
        <v>5.78</v>
      </c>
      <c r="T156" s="33">
        <v>5.8155000000000001</v>
      </c>
      <c r="U156" s="34">
        <v>706300</v>
      </c>
      <c r="V156" s="33">
        <v>89</v>
      </c>
      <c r="W156" s="33">
        <v>31</v>
      </c>
    </row>
    <row r="157" spans="14:23" outlineLevel="2">
      <c r="N157" s="29">
        <v>38079</v>
      </c>
      <c r="O157" s="29">
        <v>38080</v>
      </c>
      <c r="P157" s="29">
        <v>38082</v>
      </c>
      <c r="Q157" s="37">
        <v>38078</v>
      </c>
      <c r="R157" s="30">
        <v>5.8</v>
      </c>
      <c r="S157" s="30">
        <v>5.66</v>
      </c>
      <c r="T157" s="30">
        <v>5.6909999999999998</v>
      </c>
      <c r="U157" s="31">
        <v>820500</v>
      </c>
      <c r="V157" s="30">
        <v>92</v>
      </c>
      <c r="W157" s="30">
        <v>25</v>
      </c>
    </row>
    <row r="158" spans="14:23" outlineLevel="2">
      <c r="N158" s="32">
        <v>38082</v>
      </c>
      <c r="O158" s="32">
        <v>38083</v>
      </c>
      <c r="P158" s="32">
        <v>38083</v>
      </c>
      <c r="Q158" s="37">
        <v>38078</v>
      </c>
      <c r="R158" s="33">
        <v>5.9</v>
      </c>
      <c r="S158" s="33">
        <v>5.78</v>
      </c>
      <c r="T158" s="33">
        <v>5.8071000000000002</v>
      </c>
      <c r="U158" s="34">
        <v>839600</v>
      </c>
      <c r="V158" s="33">
        <v>90</v>
      </c>
      <c r="W158" s="33">
        <v>34</v>
      </c>
    </row>
    <row r="159" spans="14:23" outlineLevel="2">
      <c r="N159" s="29">
        <v>38083</v>
      </c>
      <c r="O159" s="29">
        <v>38084</v>
      </c>
      <c r="P159" s="29">
        <v>38084</v>
      </c>
      <c r="Q159" s="37">
        <v>38078</v>
      </c>
      <c r="R159" s="30">
        <v>5.74</v>
      </c>
      <c r="S159" s="30">
        <v>5.6775000000000002</v>
      </c>
      <c r="T159" s="30">
        <v>5.6997999999999998</v>
      </c>
      <c r="U159" s="31">
        <v>774300</v>
      </c>
      <c r="V159" s="30">
        <v>94</v>
      </c>
      <c r="W159" s="30">
        <v>38</v>
      </c>
    </row>
    <row r="160" spans="14:23" outlineLevel="2">
      <c r="N160" s="32">
        <v>38084</v>
      </c>
      <c r="O160" s="32">
        <v>38085</v>
      </c>
      <c r="P160" s="32">
        <v>38085</v>
      </c>
      <c r="Q160" s="37">
        <v>38078</v>
      </c>
      <c r="R160" s="33">
        <v>5.8</v>
      </c>
      <c r="S160" s="33">
        <v>5.73</v>
      </c>
      <c r="T160" s="33">
        <v>5.7568999999999999</v>
      </c>
      <c r="U160" s="34">
        <v>711900</v>
      </c>
      <c r="V160" s="33">
        <v>66</v>
      </c>
      <c r="W160" s="33">
        <v>30</v>
      </c>
    </row>
    <row r="161" spans="14:23" outlineLevel="2">
      <c r="N161" s="29">
        <v>38085</v>
      </c>
      <c r="O161" s="29">
        <v>38086</v>
      </c>
      <c r="P161" s="29">
        <v>38089</v>
      </c>
      <c r="Q161" s="37">
        <v>38078</v>
      </c>
      <c r="R161" s="30">
        <v>5.86</v>
      </c>
      <c r="S161" s="30">
        <v>5.8</v>
      </c>
      <c r="T161" s="30">
        <v>5.8448000000000002</v>
      </c>
      <c r="U161" s="31">
        <v>619700</v>
      </c>
      <c r="V161" s="30">
        <v>62</v>
      </c>
      <c r="W161" s="30">
        <v>31</v>
      </c>
    </row>
    <row r="162" spans="14:23" outlineLevel="2">
      <c r="N162" s="32">
        <v>38089</v>
      </c>
      <c r="O162" s="32">
        <v>38090</v>
      </c>
      <c r="P162" s="32">
        <v>38090</v>
      </c>
      <c r="Q162" s="37">
        <v>38078</v>
      </c>
      <c r="R162" s="33">
        <v>5.91</v>
      </c>
      <c r="S162" s="33">
        <v>5.84</v>
      </c>
      <c r="T162" s="33">
        <v>5.8535000000000004</v>
      </c>
      <c r="U162" s="34">
        <v>651200</v>
      </c>
      <c r="V162" s="33">
        <v>75</v>
      </c>
      <c r="W162" s="33">
        <v>33</v>
      </c>
    </row>
    <row r="163" spans="14:23" outlineLevel="2">
      <c r="N163" s="29">
        <v>38090</v>
      </c>
      <c r="O163" s="29">
        <v>38091</v>
      </c>
      <c r="P163" s="29">
        <v>38091</v>
      </c>
      <c r="Q163" s="37">
        <v>38078</v>
      </c>
      <c r="R163" s="30">
        <v>5.9375</v>
      </c>
      <c r="S163" s="30">
        <v>5.86</v>
      </c>
      <c r="T163" s="30">
        <v>5.9191000000000003</v>
      </c>
      <c r="U163" s="31">
        <v>626500</v>
      </c>
      <c r="V163" s="30">
        <v>72</v>
      </c>
      <c r="W163" s="30">
        <v>34</v>
      </c>
    </row>
    <row r="164" spans="14:23" outlineLevel="1">
      <c r="N164" s="32">
        <v>38091</v>
      </c>
      <c r="O164" s="32">
        <v>38092</v>
      </c>
      <c r="P164" s="32">
        <v>38092</v>
      </c>
      <c r="Q164" s="37">
        <v>38078</v>
      </c>
      <c r="R164" s="33">
        <v>5.75</v>
      </c>
      <c r="S164" s="33">
        <v>5.7</v>
      </c>
      <c r="T164" s="33">
        <v>5.7263000000000002</v>
      </c>
      <c r="U164" s="34">
        <v>763800</v>
      </c>
      <c r="V164" s="33">
        <v>84</v>
      </c>
      <c r="W164" s="33">
        <v>31</v>
      </c>
    </row>
    <row r="165" spans="14:23" outlineLevel="2">
      <c r="N165" s="29">
        <v>38092</v>
      </c>
      <c r="O165" s="29">
        <v>38093</v>
      </c>
      <c r="P165" s="29">
        <v>38093</v>
      </c>
      <c r="Q165" s="37">
        <v>38078</v>
      </c>
      <c r="R165" s="30">
        <v>5.7</v>
      </c>
      <c r="S165" s="30">
        <v>5.58</v>
      </c>
      <c r="T165" s="30">
        <v>5.681</v>
      </c>
      <c r="U165" s="31">
        <v>755400</v>
      </c>
      <c r="V165" s="30">
        <v>82</v>
      </c>
      <c r="W165" s="30">
        <v>32</v>
      </c>
    </row>
    <row r="166" spans="14:23" outlineLevel="2">
      <c r="N166" s="32">
        <v>38093</v>
      </c>
      <c r="O166" s="32">
        <v>38094</v>
      </c>
      <c r="P166" s="32">
        <v>38096</v>
      </c>
      <c r="Q166" s="37">
        <v>38078</v>
      </c>
      <c r="R166" s="33">
        <v>5.665</v>
      </c>
      <c r="S166" s="33">
        <v>5.54</v>
      </c>
      <c r="T166" s="33">
        <v>5.6249000000000002</v>
      </c>
      <c r="U166" s="34">
        <v>798700</v>
      </c>
      <c r="V166" s="33">
        <v>92</v>
      </c>
      <c r="W166" s="33">
        <v>28</v>
      </c>
    </row>
    <row r="167" spans="14:23" outlineLevel="2">
      <c r="N167" s="29">
        <v>38096</v>
      </c>
      <c r="O167" s="29">
        <v>38097</v>
      </c>
      <c r="P167" s="29">
        <v>38097</v>
      </c>
      <c r="Q167" s="37">
        <v>38078</v>
      </c>
      <c r="R167" s="30">
        <v>5.6449999999999996</v>
      </c>
      <c r="S167" s="30">
        <v>5.5449999999999999</v>
      </c>
      <c r="T167" s="30">
        <v>5.5670999999999999</v>
      </c>
      <c r="U167" s="31">
        <v>689400</v>
      </c>
      <c r="V167" s="30">
        <v>78</v>
      </c>
      <c r="W167" s="30">
        <v>29</v>
      </c>
    </row>
    <row r="168" spans="14:23" outlineLevel="2">
      <c r="N168" s="32">
        <v>38097</v>
      </c>
      <c r="O168" s="32">
        <v>38098</v>
      </c>
      <c r="P168" s="32">
        <v>38098</v>
      </c>
      <c r="Q168" s="37">
        <v>38078</v>
      </c>
      <c r="R168" s="33">
        <v>5.54</v>
      </c>
      <c r="S168" s="33">
        <v>5.4249999999999998</v>
      </c>
      <c r="T168" s="33">
        <v>5.4600999999999997</v>
      </c>
      <c r="U168" s="34">
        <v>788400</v>
      </c>
      <c r="V168" s="33">
        <v>87</v>
      </c>
      <c r="W168" s="33">
        <v>28</v>
      </c>
    </row>
    <row r="169" spans="14:23" outlineLevel="2">
      <c r="N169" s="29">
        <v>38098</v>
      </c>
      <c r="O169" s="29">
        <v>38099</v>
      </c>
      <c r="P169" s="29">
        <v>38099</v>
      </c>
      <c r="Q169" s="37">
        <v>38078</v>
      </c>
      <c r="R169" s="30">
        <v>5.55</v>
      </c>
      <c r="S169" s="30">
        <v>5.49</v>
      </c>
      <c r="T169" s="30">
        <v>5.5221</v>
      </c>
      <c r="U169" s="31">
        <v>740100</v>
      </c>
      <c r="V169" s="30">
        <v>79</v>
      </c>
      <c r="W169" s="30">
        <v>30</v>
      </c>
    </row>
    <row r="170" spans="14:23" outlineLevel="2">
      <c r="N170" s="32">
        <v>38099</v>
      </c>
      <c r="O170" s="32">
        <v>38100</v>
      </c>
      <c r="P170" s="32">
        <v>38100</v>
      </c>
      <c r="Q170" s="37">
        <v>38078</v>
      </c>
      <c r="R170" s="33">
        <v>5.6</v>
      </c>
      <c r="S170" s="33">
        <v>5.5350000000000001</v>
      </c>
      <c r="T170" s="33">
        <v>5.5869999999999997</v>
      </c>
      <c r="U170" s="34">
        <v>716800</v>
      </c>
      <c r="V170" s="33">
        <v>73</v>
      </c>
      <c r="W170" s="33">
        <v>31</v>
      </c>
    </row>
    <row r="171" spans="14:23" outlineLevel="2">
      <c r="N171" s="29">
        <v>38100</v>
      </c>
      <c r="O171" s="29">
        <v>38101</v>
      </c>
      <c r="P171" s="29">
        <v>38103</v>
      </c>
      <c r="Q171" s="37">
        <v>38078</v>
      </c>
      <c r="R171" s="30">
        <v>5.57</v>
      </c>
      <c r="S171" s="30">
        <v>5.51</v>
      </c>
      <c r="T171" s="30">
        <v>5.5324999999999998</v>
      </c>
      <c r="U171" s="31">
        <v>694400</v>
      </c>
      <c r="V171" s="30">
        <v>71</v>
      </c>
      <c r="W171" s="30">
        <v>26</v>
      </c>
    </row>
    <row r="172" spans="14:23" outlineLevel="2">
      <c r="N172" s="32">
        <v>38103</v>
      </c>
      <c r="O172" s="32">
        <v>38104</v>
      </c>
      <c r="P172" s="32">
        <v>38104</v>
      </c>
      <c r="Q172" s="37">
        <v>38078</v>
      </c>
      <c r="R172" s="33">
        <v>5.66</v>
      </c>
      <c r="S172" s="33">
        <v>5.56</v>
      </c>
      <c r="T172" s="33">
        <v>5.5956000000000001</v>
      </c>
      <c r="U172" s="34">
        <v>780200</v>
      </c>
      <c r="V172" s="33">
        <v>76</v>
      </c>
      <c r="W172" s="33">
        <v>31</v>
      </c>
    </row>
    <row r="173" spans="14:23" outlineLevel="2">
      <c r="N173" s="29">
        <v>38104</v>
      </c>
      <c r="O173" s="29">
        <v>38105</v>
      </c>
      <c r="P173" s="29">
        <v>38105</v>
      </c>
      <c r="Q173" s="37">
        <v>38078</v>
      </c>
      <c r="R173" s="30">
        <v>5.82</v>
      </c>
      <c r="S173" s="30">
        <v>5.79</v>
      </c>
      <c r="T173" s="30">
        <v>5.8102999999999998</v>
      </c>
      <c r="U173" s="31">
        <v>765500</v>
      </c>
      <c r="V173" s="30">
        <v>70</v>
      </c>
      <c r="W173" s="30">
        <v>29</v>
      </c>
    </row>
    <row r="174" spans="14:23" outlineLevel="2">
      <c r="N174" s="32">
        <v>38105</v>
      </c>
      <c r="O174" s="32">
        <v>38106</v>
      </c>
      <c r="P174" s="32">
        <v>38106</v>
      </c>
      <c r="Q174" s="37">
        <v>38078</v>
      </c>
      <c r="R174" s="33">
        <v>5.85</v>
      </c>
      <c r="S174" s="33">
        <v>5.72</v>
      </c>
      <c r="T174" s="33">
        <v>5.8019999999999996</v>
      </c>
      <c r="U174" s="34">
        <v>566900</v>
      </c>
      <c r="V174" s="33">
        <v>74</v>
      </c>
      <c r="W174" s="33">
        <v>29</v>
      </c>
    </row>
    <row r="175" spans="14:23" outlineLevel="2">
      <c r="N175" s="29">
        <v>38106</v>
      </c>
      <c r="O175" s="29">
        <v>38107</v>
      </c>
      <c r="P175" s="29">
        <v>38107</v>
      </c>
      <c r="Q175" s="37">
        <v>38078</v>
      </c>
      <c r="R175" s="30">
        <v>5.87</v>
      </c>
      <c r="S175" s="30">
        <v>5.67</v>
      </c>
      <c r="T175" s="30">
        <v>5.7827999999999999</v>
      </c>
      <c r="U175" s="31">
        <v>713400</v>
      </c>
      <c r="V175" s="30">
        <v>72</v>
      </c>
      <c r="W175" s="30">
        <v>26</v>
      </c>
    </row>
    <row r="176" spans="14:23" ht="18.75" outlineLevel="2">
      <c r="N176" s="29"/>
      <c r="O176" s="29"/>
      <c r="P176" s="29"/>
      <c r="Q176" s="38" t="s">
        <v>53</v>
      </c>
      <c r="R176" s="30"/>
      <c r="S176" s="30"/>
      <c r="T176" s="30">
        <f>SUBTOTAL(1,T155:T175)</f>
        <v>5.7004047619047622</v>
      </c>
      <c r="U176" s="31"/>
      <c r="V176" s="30"/>
      <c r="W176" s="30"/>
    </row>
    <row r="177" spans="14:23" outlineLevel="2">
      <c r="N177" s="32">
        <v>38107</v>
      </c>
      <c r="O177" s="32">
        <v>38108</v>
      </c>
      <c r="P177" s="32">
        <v>38110</v>
      </c>
      <c r="Q177" s="37">
        <v>38108</v>
      </c>
      <c r="R177" s="33">
        <v>5.84</v>
      </c>
      <c r="S177" s="33">
        <v>5.75</v>
      </c>
      <c r="T177" s="33">
        <v>5.806</v>
      </c>
      <c r="U177" s="34">
        <v>767800</v>
      </c>
      <c r="V177" s="33">
        <v>53</v>
      </c>
      <c r="W177" s="33">
        <v>28</v>
      </c>
    </row>
    <row r="178" spans="14:23" outlineLevel="2">
      <c r="N178" s="29">
        <v>38110</v>
      </c>
      <c r="O178" s="29">
        <v>38111</v>
      </c>
      <c r="P178" s="29">
        <v>38111</v>
      </c>
      <c r="Q178" s="37">
        <v>38108</v>
      </c>
      <c r="R178" s="30">
        <v>5.85</v>
      </c>
      <c r="S178" s="30">
        <v>5.77</v>
      </c>
      <c r="T178" s="30">
        <v>5.7991999999999999</v>
      </c>
      <c r="U178" s="31">
        <v>760000</v>
      </c>
      <c r="V178" s="30">
        <v>84</v>
      </c>
      <c r="W178" s="30">
        <v>33</v>
      </c>
    </row>
    <row r="179" spans="14:23" outlineLevel="2">
      <c r="N179" s="32">
        <v>38111</v>
      </c>
      <c r="O179" s="32">
        <v>38112</v>
      </c>
      <c r="P179" s="32">
        <v>38112</v>
      </c>
      <c r="Q179" s="37">
        <v>38108</v>
      </c>
      <c r="R179" s="33">
        <v>6.23</v>
      </c>
      <c r="S179" s="33">
        <v>6.18</v>
      </c>
      <c r="T179" s="33">
        <v>6.2061000000000002</v>
      </c>
      <c r="U179" s="34">
        <v>1034700</v>
      </c>
      <c r="V179" s="33">
        <v>83</v>
      </c>
      <c r="W179" s="33">
        <v>33</v>
      </c>
    </row>
    <row r="180" spans="14:23" outlineLevel="2">
      <c r="N180" s="29">
        <v>38112</v>
      </c>
      <c r="O180" s="29">
        <v>38113</v>
      </c>
      <c r="P180" s="29">
        <v>38113</v>
      </c>
      <c r="Q180" s="37">
        <v>38108</v>
      </c>
      <c r="R180" s="30">
        <v>6.1574999999999998</v>
      </c>
      <c r="S180" s="30">
        <v>6.05</v>
      </c>
      <c r="T180" s="30">
        <v>6.0862999999999996</v>
      </c>
      <c r="U180" s="31">
        <v>820100</v>
      </c>
      <c r="V180" s="30">
        <v>77</v>
      </c>
      <c r="W180" s="30">
        <v>31</v>
      </c>
    </row>
    <row r="181" spans="14:23" outlineLevel="2">
      <c r="N181" s="32">
        <v>38113</v>
      </c>
      <c r="O181" s="32">
        <v>38114</v>
      </c>
      <c r="P181" s="32">
        <v>38114</v>
      </c>
      <c r="Q181" s="37">
        <v>38108</v>
      </c>
      <c r="R181" s="33">
        <v>6.24</v>
      </c>
      <c r="S181" s="33">
        <v>6.17</v>
      </c>
      <c r="T181" s="33">
        <v>6.2229999999999999</v>
      </c>
      <c r="U181" s="34">
        <v>877600</v>
      </c>
      <c r="V181" s="33">
        <v>70</v>
      </c>
      <c r="W181" s="33">
        <v>30</v>
      </c>
    </row>
    <row r="182" spans="14:23" outlineLevel="2">
      <c r="N182" s="29">
        <v>38114</v>
      </c>
      <c r="O182" s="29">
        <v>38115</v>
      </c>
      <c r="P182" s="29">
        <v>38117</v>
      </c>
      <c r="Q182" s="37">
        <v>38108</v>
      </c>
      <c r="R182" s="30">
        <v>6.25</v>
      </c>
      <c r="S182" s="30">
        <v>6.1624999999999996</v>
      </c>
      <c r="T182" s="30">
        <v>6.1807999999999996</v>
      </c>
      <c r="U182" s="31">
        <v>616900</v>
      </c>
      <c r="V182" s="30">
        <v>50</v>
      </c>
      <c r="W182" s="30">
        <v>29</v>
      </c>
    </row>
    <row r="183" spans="14:23" outlineLevel="2">
      <c r="N183" s="32">
        <v>38117</v>
      </c>
      <c r="O183" s="32">
        <v>38118</v>
      </c>
      <c r="P183" s="32">
        <v>38118</v>
      </c>
      <c r="Q183" s="37">
        <v>38108</v>
      </c>
      <c r="R183" s="33">
        <v>6.2249999999999996</v>
      </c>
      <c r="S183" s="33">
        <v>6.09</v>
      </c>
      <c r="T183" s="33">
        <v>6.1349</v>
      </c>
      <c r="U183" s="34">
        <v>755500</v>
      </c>
      <c r="V183" s="33">
        <v>93</v>
      </c>
      <c r="W183" s="33">
        <v>29</v>
      </c>
    </row>
    <row r="184" spans="14:23" outlineLevel="2">
      <c r="N184" s="29">
        <v>38118</v>
      </c>
      <c r="O184" s="29">
        <v>38119</v>
      </c>
      <c r="P184" s="29">
        <v>38119</v>
      </c>
      <c r="Q184" s="37">
        <v>38108</v>
      </c>
      <c r="R184" s="30">
        <v>6.2549999999999999</v>
      </c>
      <c r="S184" s="30">
        <v>6.1349999999999998</v>
      </c>
      <c r="T184" s="30">
        <v>6.2381000000000002</v>
      </c>
      <c r="U184" s="31">
        <v>783900</v>
      </c>
      <c r="V184" s="30">
        <v>67</v>
      </c>
      <c r="W184" s="30">
        <v>33</v>
      </c>
    </row>
    <row r="185" spans="14:23" outlineLevel="2">
      <c r="N185" s="32">
        <v>38119</v>
      </c>
      <c r="O185" s="32">
        <v>38120</v>
      </c>
      <c r="P185" s="32">
        <v>38120</v>
      </c>
      <c r="Q185" s="37">
        <v>38108</v>
      </c>
      <c r="R185" s="33">
        <v>6.5</v>
      </c>
      <c r="S185" s="33">
        <v>6.37</v>
      </c>
      <c r="T185" s="33">
        <v>6.4069000000000003</v>
      </c>
      <c r="U185" s="34">
        <v>832400</v>
      </c>
      <c r="V185" s="33">
        <v>76</v>
      </c>
      <c r="W185" s="33">
        <v>29</v>
      </c>
    </row>
    <row r="186" spans="14:23" outlineLevel="1">
      <c r="N186" s="29">
        <v>38120</v>
      </c>
      <c r="O186" s="29">
        <v>38121</v>
      </c>
      <c r="P186" s="29">
        <v>38121</v>
      </c>
      <c r="Q186" s="37">
        <v>38108</v>
      </c>
      <c r="R186" s="30">
        <v>6.44</v>
      </c>
      <c r="S186" s="30">
        <v>6.37</v>
      </c>
      <c r="T186" s="30">
        <v>6.4188999999999998</v>
      </c>
      <c r="U186" s="31">
        <v>696100</v>
      </c>
      <c r="V186" s="30">
        <v>64</v>
      </c>
      <c r="W186" s="30">
        <v>26</v>
      </c>
    </row>
    <row r="187" spans="14:23" outlineLevel="2">
      <c r="N187" s="32">
        <v>38121</v>
      </c>
      <c r="O187" s="32">
        <v>38122</v>
      </c>
      <c r="P187" s="32">
        <v>38124</v>
      </c>
      <c r="Q187" s="37">
        <v>38108</v>
      </c>
      <c r="R187" s="33">
        <v>6.48</v>
      </c>
      <c r="S187" s="33">
        <v>6.3650000000000002</v>
      </c>
      <c r="T187" s="33">
        <v>6.4301000000000004</v>
      </c>
      <c r="U187" s="34">
        <v>609600</v>
      </c>
      <c r="V187" s="33">
        <v>55</v>
      </c>
      <c r="W187" s="33">
        <v>29</v>
      </c>
    </row>
    <row r="188" spans="14:23" outlineLevel="2">
      <c r="N188" s="29">
        <v>38124</v>
      </c>
      <c r="O188" s="29">
        <v>38125</v>
      </c>
      <c r="P188" s="29">
        <v>38125</v>
      </c>
      <c r="Q188" s="37">
        <v>38108</v>
      </c>
      <c r="R188" s="30">
        <v>6.44</v>
      </c>
      <c r="S188" s="30">
        <v>6.31</v>
      </c>
      <c r="T188" s="30">
        <v>6.4070999999999998</v>
      </c>
      <c r="U188" s="31">
        <v>780300</v>
      </c>
      <c r="V188" s="30">
        <v>80</v>
      </c>
      <c r="W188" s="30">
        <v>30</v>
      </c>
    </row>
    <row r="189" spans="14:23" outlineLevel="2">
      <c r="N189" s="32">
        <v>38125</v>
      </c>
      <c r="O189" s="32">
        <v>38126</v>
      </c>
      <c r="P189" s="32">
        <v>38126</v>
      </c>
      <c r="Q189" s="37">
        <v>38108</v>
      </c>
      <c r="R189" s="33">
        <v>6.3</v>
      </c>
      <c r="S189" s="33">
        <v>6.26</v>
      </c>
      <c r="T189" s="33">
        <v>6.2763</v>
      </c>
      <c r="U189" s="34">
        <v>924000</v>
      </c>
      <c r="V189" s="33">
        <v>98</v>
      </c>
      <c r="W189" s="33">
        <v>34</v>
      </c>
    </row>
    <row r="190" spans="14:23" outlineLevel="2">
      <c r="N190" s="29">
        <v>38126</v>
      </c>
      <c r="O190" s="29">
        <v>38127</v>
      </c>
      <c r="P190" s="29">
        <v>38127</v>
      </c>
      <c r="Q190" s="37">
        <v>38108</v>
      </c>
      <c r="R190" s="30">
        <v>6.27</v>
      </c>
      <c r="S190" s="30">
        <v>6.13</v>
      </c>
      <c r="T190" s="30">
        <v>6.1786000000000003</v>
      </c>
      <c r="U190" s="31">
        <v>743500</v>
      </c>
      <c r="V190" s="30">
        <v>61</v>
      </c>
      <c r="W190" s="30">
        <v>29</v>
      </c>
    </row>
    <row r="191" spans="14:23" outlineLevel="2">
      <c r="N191" s="32">
        <v>38127</v>
      </c>
      <c r="O191" s="32">
        <v>38128</v>
      </c>
      <c r="P191" s="32">
        <v>38128</v>
      </c>
      <c r="Q191" s="37">
        <v>38108</v>
      </c>
      <c r="R191" s="33">
        <v>6.47</v>
      </c>
      <c r="S191" s="33">
        <v>6.4</v>
      </c>
      <c r="T191" s="33">
        <v>6.4439000000000002</v>
      </c>
      <c r="U191" s="34">
        <v>677600</v>
      </c>
      <c r="V191" s="33">
        <v>58</v>
      </c>
      <c r="W191" s="33">
        <v>26</v>
      </c>
    </row>
    <row r="192" spans="14:23" outlineLevel="2">
      <c r="N192" s="29">
        <v>38128</v>
      </c>
      <c r="O192" s="29">
        <v>38129</v>
      </c>
      <c r="P192" s="29">
        <v>38131</v>
      </c>
      <c r="Q192" s="37">
        <v>38108</v>
      </c>
      <c r="R192" s="30">
        <v>6.36</v>
      </c>
      <c r="S192" s="30">
        <v>6.2925000000000004</v>
      </c>
      <c r="T192" s="30">
        <v>6.3451000000000004</v>
      </c>
      <c r="U192" s="31">
        <v>581200</v>
      </c>
      <c r="V192" s="30">
        <v>69</v>
      </c>
      <c r="W192" s="30">
        <v>28</v>
      </c>
    </row>
    <row r="193" spans="14:23" outlineLevel="2">
      <c r="N193" s="32">
        <v>38131</v>
      </c>
      <c r="O193" s="32">
        <v>38132</v>
      </c>
      <c r="P193" s="32">
        <v>38132</v>
      </c>
      <c r="Q193" s="37">
        <v>38108</v>
      </c>
      <c r="R193" s="33">
        <v>6.77</v>
      </c>
      <c r="S193" s="33">
        <v>6.39</v>
      </c>
      <c r="T193" s="33">
        <v>6.4812000000000003</v>
      </c>
      <c r="U193" s="34">
        <v>646700</v>
      </c>
      <c r="V193" s="33">
        <v>53</v>
      </c>
      <c r="W193" s="33">
        <v>25</v>
      </c>
    </row>
    <row r="194" spans="14:23" outlineLevel="2">
      <c r="N194" s="29">
        <v>38132</v>
      </c>
      <c r="O194" s="29">
        <v>38133</v>
      </c>
      <c r="P194" s="29">
        <v>38133</v>
      </c>
      <c r="Q194" s="37">
        <v>38108</v>
      </c>
      <c r="R194" s="30">
        <v>6.78</v>
      </c>
      <c r="S194" s="30">
        <v>6.63</v>
      </c>
      <c r="T194" s="30">
        <v>6.7305999999999999</v>
      </c>
      <c r="U194" s="31">
        <v>478000</v>
      </c>
      <c r="V194" s="30">
        <v>46</v>
      </c>
      <c r="W194" s="30">
        <v>24</v>
      </c>
    </row>
    <row r="195" spans="14:23" outlineLevel="2">
      <c r="N195" s="32">
        <v>38133</v>
      </c>
      <c r="O195" s="32">
        <v>38134</v>
      </c>
      <c r="P195" s="32">
        <v>38134</v>
      </c>
      <c r="Q195" s="37">
        <v>38108</v>
      </c>
      <c r="R195" s="33">
        <v>6.73</v>
      </c>
      <c r="S195" s="33">
        <v>6.63</v>
      </c>
      <c r="T195" s="33">
        <v>6.6980000000000004</v>
      </c>
      <c r="U195" s="34">
        <v>510200</v>
      </c>
      <c r="V195" s="33">
        <v>53</v>
      </c>
      <c r="W195" s="33">
        <v>26</v>
      </c>
    </row>
    <row r="196" spans="14:23" outlineLevel="2">
      <c r="N196" s="29">
        <v>38134</v>
      </c>
      <c r="O196" s="29">
        <v>38135</v>
      </c>
      <c r="P196" s="29">
        <v>38138</v>
      </c>
      <c r="Q196" s="37">
        <v>38108</v>
      </c>
      <c r="R196" s="30">
        <v>6.61</v>
      </c>
      <c r="S196" s="30">
        <v>6.42</v>
      </c>
      <c r="T196" s="30">
        <v>6.5095999999999998</v>
      </c>
      <c r="U196" s="31">
        <v>458000</v>
      </c>
      <c r="V196" s="30">
        <v>62</v>
      </c>
      <c r="W196" s="30">
        <v>29</v>
      </c>
    </row>
    <row r="197" spans="14:23" ht="18.75" outlineLevel="2">
      <c r="N197" s="29"/>
      <c r="O197" s="29"/>
      <c r="P197" s="29"/>
      <c r="Q197" s="38" t="s">
        <v>54</v>
      </c>
      <c r="R197" s="30"/>
      <c r="S197" s="30"/>
      <c r="T197" s="30">
        <f>SUBTOTAL(1,T177:T196)</f>
        <v>6.3000350000000012</v>
      </c>
      <c r="U197" s="31"/>
      <c r="V197" s="30"/>
      <c r="W197" s="30"/>
    </row>
    <row r="198" spans="14:23" outlineLevel="2">
      <c r="N198" s="32">
        <v>38135</v>
      </c>
      <c r="O198" s="32">
        <v>38139</v>
      </c>
      <c r="P198" s="32">
        <v>38139</v>
      </c>
      <c r="Q198" s="37">
        <v>38139</v>
      </c>
      <c r="R198" s="33">
        <v>6.52</v>
      </c>
      <c r="S198" s="33">
        <v>6.35</v>
      </c>
      <c r="T198" s="33">
        <v>6.4504000000000001</v>
      </c>
      <c r="U198" s="34">
        <v>491200</v>
      </c>
      <c r="V198" s="33">
        <v>55</v>
      </c>
      <c r="W198" s="33">
        <v>29</v>
      </c>
    </row>
    <row r="199" spans="14:23" outlineLevel="2">
      <c r="N199" s="29">
        <v>38139</v>
      </c>
      <c r="O199" s="29">
        <v>38140</v>
      </c>
      <c r="P199" s="29">
        <v>38140</v>
      </c>
      <c r="Q199" s="37">
        <v>38139</v>
      </c>
      <c r="R199" s="30">
        <v>6.6</v>
      </c>
      <c r="S199" s="30">
        <v>6.415</v>
      </c>
      <c r="T199" s="30">
        <v>6.4531999999999998</v>
      </c>
      <c r="U199" s="31">
        <v>495400</v>
      </c>
      <c r="V199" s="30">
        <v>52</v>
      </c>
      <c r="W199" s="30">
        <v>29</v>
      </c>
    </row>
    <row r="200" spans="14:23" outlineLevel="2">
      <c r="N200" s="32">
        <v>38140</v>
      </c>
      <c r="O200" s="32">
        <v>38141</v>
      </c>
      <c r="P200" s="32">
        <v>38141</v>
      </c>
      <c r="Q200" s="37">
        <v>38139</v>
      </c>
      <c r="R200" s="33">
        <v>6.55</v>
      </c>
      <c r="S200" s="33">
        <v>6.47</v>
      </c>
      <c r="T200" s="33">
        <v>6.5129000000000001</v>
      </c>
      <c r="U200" s="34">
        <v>499600</v>
      </c>
      <c r="V200" s="33">
        <v>64</v>
      </c>
      <c r="W200" s="33">
        <v>30</v>
      </c>
    </row>
    <row r="201" spans="14:23" outlineLevel="2">
      <c r="N201" s="29">
        <v>38141</v>
      </c>
      <c r="O201" s="29">
        <v>38142</v>
      </c>
      <c r="P201" s="29">
        <v>38142</v>
      </c>
      <c r="Q201" s="37">
        <v>38139</v>
      </c>
      <c r="R201" s="30">
        <v>6.4675000000000002</v>
      </c>
      <c r="S201" s="30">
        <v>6.3</v>
      </c>
      <c r="T201" s="30">
        <v>6.4372999999999996</v>
      </c>
      <c r="U201" s="31">
        <v>486200</v>
      </c>
      <c r="V201" s="30">
        <v>65</v>
      </c>
      <c r="W201" s="30">
        <v>27</v>
      </c>
    </row>
    <row r="202" spans="14:23" outlineLevel="2">
      <c r="N202" s="32">
        <v>38142</v>
      </c>
      <c r="O202" s="32">
        <v>38143</v>
      </c>
      <c r="P202" s="32">
        <v>38145</v>
      </c>
      <c r="Q202" s="37">
        <v>38139</v>
      </c>
      <c r="R202" s="33">
        <v>6.19</v>
      </c>
      <c r="S202" s="33">
        <v>6.1</v>
      </c>
      <c r="T202" s="33">
        <v>6.1497999999999999</v>
      </c>
      <c r="U202" s="34">
        <v>549600</v>
      </c>
      <c r="V202" s="33">
        <v>76</v>
      </c>
      <c r="W202" s="33">
        <v>29</v>
      </c>
    </row>
    <row r="203" spans="14:23" outlineLevel="2">
      <c r="N203" s="29">
        <v>38145</v>
      </c>
      <c r="O203" s="29">
        <v>38146</v>
      </c>
      <c r="P203" s="29">
        <v>38146</v>
      </c>
      <c r="Q203" s="37">
        <v>38139</v>
      </c>
      <c r="R203" s="30">
        <v>6.18</v>
      </c>
      <c r="S203" s="30">
        <v>6.05</v>
      </c>
      <c r="T203" s="30">
        <v>6.0937999999999999</v>
      </c>
      <c r="U203" s="31">
        <v>491900</v>
      </c>
      <c r="V203" s="30">
        <v>69</v>
      </c>
      <c r="W203" s="30">
        <v>29</v>
      </c>
    </row>
    <row r="204" spans="14:23" outlineLevel="2">
      <c r="N204" s="32">
        <v>38146</v>
      </c>
      <c r="O204" s="32">
        <v>38147</v>
      </c>
      <c r="P204" s="32">
        <v>38147</v>
      </c>
      <c r="Q204" s="37">
        <v>38139</v>
      </c>
      <c r="R204" s="33">
        <v>6.2450000000000001</v>
      </c>
      <c r="S204" s="33">
        <v>6.16</v>
      </c>
      <c r="T204" s="33">
        <v>6.1952999999999996</v>
      </c>
      <c r="U204" s="34">
        <v>457200</v>
      </c>
      <c r="V204" s="33">
        <v>55</v>
      </c>
      <c r="W204" s="33">
        <v>27</v>
      </c>
    </row>
    <row r="205" spans="14:23" outlineLevel="2">
      <c r="N205" s="29">
        <v>38147</v>
      </c>
      <c r="O205" s="29">
        <v>38148</v>
      </c>
      <c r="P205" s="29">
        <v>38148</v>
      </c>
      <c r="Q205" s="37">
        <v>38139</v>
      </c>
      <c r="R205" s="30">
        <v>6.0750000000000002</v>
      </c>
      <c r="S205" s="30">
        <v>6</v>
      </c>
      <c r="T205" s="30">
        <v>6.0434000000000001</v>
      </c>
      <c r="U205" s="31">
        <v>401200</v>
      </c>
      <c r="V205" s="30">
        <v>47</v>
      </c>
      <c r="W205" s="30">
        <v>27</v>
      </c>
    </row>
    <row r="206" spans="14:23" outlineLevel="2">
      <c r="N206" s="32">
        <v>38148</v>
      </c>
      <c r="O206" s="32">
        <v>38149</v>
      </c>
      <c r="P206" s="32">
        <v>38152</v>
      </c>
      <c r="Q206" s="37">
        <v>38139</v>
      </c>
      <c r="R206" s="33">
        <v>6.1275000000000004</v>
      </c>
      <c r="S206" s="33">
        <v>5.95</v>
      </c>
      <c r="T206" s="33">
        <v>6.0014000000000003</v>
      </c>
      <c r="U206" s="34">
        <v>414400</v>
      </c>
      <c r="V206" s="33">
        <v>56</v>
      </c>
      <c r="W206" s="33">
        <v>28</v>
      </c>
    </row>
    <row r="207" spans="14:23" outlineLevel="2">
      <c r="N207" s="29">
        <v>38152</v>
      </c>
      <c r="O207" s="29">
        <v>38153</v>
      </c>
      <c r="P207" s="29">
        <v>38153</v>
      </c>
      <c r="Q207" s="37">
        <v>38139</v>
      </c>
      <c r="R207" s="30">
        <v>6.25</v>
      </c>
      <c r="S207" s="30">
        <v>6.0949999999999998</v>
      </c>
      <c r="T207" s="30">
        <v>6.1455000000000002</v>
      </c>
      <c r="U207" s="31">
        <v>373200</v>
      </c>
      <c r="V207" s="30">
        <v>45</v>
      </c>
      <c r="W207" s="30">
        <v>27</v>
      </c>
    </row>
    <row r="208" spans="14:23" outlineLevel="1">
      <c r="N208" s="32">
        <v>38153</v>
      </c>
      <c r="O208" s="32">
        <v>38154</v>
      </c>
      <c r="P208" s="32">
        <v>38154</v>
      </c>
      <c r="Q208" s="37">
        <v>38139</v>
      </c>
      <c r="R208" s="33">
        <v>6.3849999999999998</v>
      </c>
      <c r="S208" s="33">
        <v>6.3150000000000004</v>
      </c>
      <c r="T208" s="33">
        <v>6.3491</v>
      </c>
      <c r="U208" s="34">
        <v>475900</v>
      </c>
      <c r="V208" s="33">
        <v>55</v>
      </c>
      <c r="W208" s="33">
        <v>30</v>
      </c>
    </row>
    <row r="209" spans="14:23" outlineLevel="2">
      <c r="N209" s="29">
        <v>38154</v>
      </c>
      <c r="O209" s="29">
        <v>38155</v>
      </c>
      <c r="P209" s="29">
        <v>38155</v>
      </c>
      <c r="Q209" s="37">
        <v>38139</v>
      </c>
      <c r="R209" s="30">
        <v>6.42</v>
      </c>
      <c r="S209" s="30">
        <v>6.3650000000000002</v>
      </c>
      <c r="T209" s="30">
        <v>6.3857999999999997</v>
      </c>
      <c r="U209" s="31">
        <v>423600</v>
      </c>
      <c r="V209" s="30">
        <v>58</v>
      </c>
      <c r="W209" s="30">
        <v>30</v>
      </c>
    </row>
    <row r="210" spans="14:23" outlineLevel="2">
      <c r="N210" s="32">
        <v>38155</v>
      </c>
      <c r="O210" s="32">
        <v>38156</v>
      </c>
      <c r="P210" s="32">
        <v>38156</v>
      </c>
      <c r="Q210" s="37">
        <v>38139</v>
      </c>
      <c r="R210" s="33">
        <v>6.5949999999999998</v>
      </c>
      <c r="S210" s="33">
        <v>6.46</v>
      </c>
      <c r="T210" s="33">
        <v>6.5716000000000001</v>
      </c>
      <c r="U210" s="34">
        <v>480900</v>
      </c>
      <c r="V210" s="33">
        <v>61</v>
      </c>
      <c r="W210" s="33">
        <v>30</v>
      </c>
    </row>
    <row r="211" spans="14:23" outlineLevel="2">
      <c r="N211" s="29">
        <v>38156</v>
      </c>
      <c r="O211" s="29">
        <v>38157</v>
      </c>
      <c r="P211" s="29">
        <v>38159</v>
      </c>
      <c r="Q211" s="37">
        <v>38139</v>
      </c>
      <c r="R211" s="30">
        <v>6.52</v>
      </c>
      <c r="S211" s="30">
        <v>6.45</v>
      </c>
      <c r="T211" s="30">
        <v>6.4775</v>
      </c>
      <c r="U211" s="31">
        <v>471200</v>
      </c>
      <c r="V211" s="30">
        <v>60</v>
      </c>
      <c r="W211" s="30">
        <v>24</v>
      </c>
    </row>
    <row r="212" spans="14:23" outlineLevel="2">
      <c r="N212" s="32">
        <v>38159</v>
      </c>
      <c r="O212" s="32">
        <v>38160</v>
      </c>
      <c r="P212" s="32">
        <v>38160</v>
      </c>
      <c r="Q212" s="37">
        <v>38139</v>
      </c>
      <c r="R212" s="33">
        <v>6.46</v>
      </c>
      <c r="S212" s="33">
        <v>6.3449999999999998</v>
      </c>
      <c r="T212" s="33">
        <v>6.4234</v>
      </c>
      <c r="U212" s="34">
        <v>422600</v>
      </c>
      <c r="V212" s="33">
        <v>54</v>
      </c>
      <c r="W212" s="33">
        <v>25</v>
      </c>
    </row>
    <row r="213" spans="14:23" outlineLevel="2">
      <c r="N213" s="29">
        <v>38160</v>
      </c>
      <c r="O213" s="29">
        <v>38161</v>
      </c>
      <c r="P213" s="29">
        <v>38161</v>
      </c>
      <c r="Q213" s="37">
        <v>38139</v>
      </c>
      <c r="R213" s="30">
        <v>6.34</v>
      </c>
      <c r="S213" s="30">
        <v>6.2549999999999999</v>
      </c>
      <c r="T213" s="30">
        <v>6.2869000000000002</v>
      </c>
      <c r="U213" s="31">
        <v>362000</v>
      </c>
      <c r="V213" s="30">
        <v>54</v>
      </c>
      <c r="W213" s="30">
        <v>29</v>
      </c>
    </row>
    <row r="214" spans="14:23" outlineLevel="2">
      <c r="N214" s="32">
        <v>38161</v>
      </c>
      <c r="O214" s="32">
        <v>38162</v>
      </c>
      <c r="P214" s="32">
        <v>38162</v>
      </c>
      <c r="Q214" s="37">
        <v>38139</v>
      </c>
      <c r="R214" s="33">
        <v>6.37</v>
      </c>
      <c r="S214" s="33">
        <v>6.24</v>
      </c>
      <c r="T214" s="33">
        <v>6.2995999999999999</v>
      </c>
      <c r="U214" s="34">
        <v>477600</v>
      </c>
      <c r="V214" s="33">
        <v>61</v>
      </c>
      <c r="W214" s="33">
        <v>30</v>
      </c>
    </row>
    <row r="215" spans="14:23" outlineLevel="2">
      <c r="N215" s="29">
        <v>38162</v>
      </c>
      <c r="O215" s="29">
        <v>38163</v>
      </c>
      <c r="P215" s="29">
        <v>38163</v>
      </c>
      <c r="Q215" s="37">
        <v>38139</v>
      </c>
      <c r="R215" s="30">
        <v>6.44</v>
      </c>
      <c r="S215" s="30">
        <v>6.3849999999999998</v>
      </c>
      <c r="T215" s="30">
        <v>6.4114000000000004</v>
      </c>
      <c r="U215" s="31">
        <v>487200</v>
      </c>
      <c r="V215" s="30">
        <v>76</v>
      </c>
      <c r="W215" s="30">
        <v>31</v>
      </c>
    </row>
    <row r="216" spans="14:23" outlineLevel="2">
      <c r="N216" s="32">
        <v>38163</v>
      </c>
      <c r="O216" s="32">
        <v>38164</v>
      </c>
      <c r="P216" s="32">
        <v>38166</v>
      </c>
      <c r="Q216" s="37">
        <v>38139</v>
      </c>
      <c r="R216" s="33">
        <v>6.33</v>
      </c>
      <c r="S216" s="33">
        <v>6.125</v>
      </c>
      <c r="T216" s="33">
        <v>6.2756999999999996</v>
      </c>
      <c r="U216" s="34">
        <v>416500</v>
      </c>
      <c r="V216" s="33">
        <v>70</v>
      </c>
      <c r="W216" s="33">
        <v>30</v>
      </c>
    </row>
    <row r="217" spans="14:23" outlineLevel="2">
      <c r="N217" s="29">
        <v>38166</v>
      </c>
      <c r="O217" s="29">
        <v>38167</v>
      </c>
      <c r="P217" s="29">
        <v>38167</v>
      </c>
      <c r="Q217" s="37">
        <v>38139</v>
      </c>
      <c r="R217" s="30">
        <v>6.21</v>
      </c>
      <c r="S217" s="30">
        <v>6.1</v>
      </c>
      <c r="T217" s="30">
        <v>6.1345000000000001</v>
      </c>
      <c r="U217" s="31">
        <v>440500</v>
      </c>
      <c r="V217" s="30">
        <v>56</v>
      </c>
      <c r="W217" s="30">
        <v>25</v>
      </c>
    </row>
    <row r="218" spans="14:23" outlineLevel="2">
      <c r="N218" s="32">
        <v>38167</v>
      </c>
      <c r="O218" s="32">
        <v>38168</v>
      </c>
      <c r="P218" s="32">
        <v>38168</v>
      </c>
      <c r="Q218" s="37">
        <v>38139</v>
      </c>
      <c r="R218" s="33">
        <v>6.07</v>
      </c>
      <c r="S218" s="33">
        <v>5.9924999999999997</v>
      </c>
      <c r="T218" s="33">
        <v>6.0247000000000002</v>
      </c>
      <c r="U218" s="34">
        <v>426700</v>
      </c>
      <c r="V218" s="33">
        <v>63</v>
      </c>
      <c r="W218" s="33">
        <v>27</v>
      </c>
    </row>
    <row r="219" spans="14:23" ht="18.75" outlineLevel="2">
      <c r="N219" s="32"/>
      <c r="O219" s="32"/>
      <c r="P219" s="32"/>
      <c r="Q219" s="38" t="s">
        <v>55</v>
      </c>
      <c r="R219" s="33"/>
      <c r="S219" s="33"/>
      <c r="T219" s="33">
        <f>SUBTOTAL(1,T198:T218)</f>
        <v>6.2915809523809534</v>
      </c>
      <c r="U219" s="34"/>
      <c r="V219" s="33"/>
      <c r="W219" s="33"/>
    </row>
    <row r="220" spans="14:23" outlineLevel="2">
      <c r="N220" s="29">
        <v>38168</v>
      </c>
      <c r="O220" s="29">
        <v>38169</v>
      </c>
      <c r="P220" s="29">
        <v>38169</v>
      </c>
      <c r="Q220" s="37">
        <v>38169</v>
      </c>
      <c r="R220" s="30">
        <v>6.085</v>
      </c>
      <c r="S220" s="30">
        <v>5.91</v>
      </c>
      <c r="T220" s="30">
        <v>6.0317999999999996</v>
      </c>
      <c r="U220" s="31">
        <v>770300</v>
      </c>
      <c r="V220" s="30">
        <v>91</v>
      </c>
      <c r="W220" s="30">
        <v>35</v>
      </c>
    </row>
    <row r="221" spans="14:23" outlineLevel="2">
      <c r="N221" s="32">
        <v>38169</v>
      </c>
      <c r="O221" s="32">
        <v>38170</v>
      </c>
      <c r="P221" s="32">
        <v>38170</v>
      </c>
      <c r="Q221" s="37">
        <v>38169</v>
      </c>
      <c r="R221" s="33">
        <v>6.03</v>
      </c>
      <c r="S221" s="33">
        <v>5.85</v>
      </c>
      <c r="T221" s="33">
        <v>5.9507000000000003</v>
      </c>
      <c r="U221" s="34">
        <v>986100</v>
      </c>
      <c r="V221" s="33">
        <v>122</v>
      </c>
      <c r="W221" s="33">
        <v>30</v>
      </c>
    </row>
    <row r="222" spans="14:23" outlineLevel="2">
      <c r="N222" s="29">
        <v>38170</v>
      </c>
      <c r="O222" s="29">
        <v>38171</v>
      </c>
      <c r="P222" s="29">
        <v>38174</v>
      </c>
      <c r="Q222" s="37">
        <v>38169</v>
      </c>
      <c r="R222" s="30">
        <v>5.9850000000000003</v>
      </c>
      <c r="S222" s="30">
        <v>5.8250000000000002</v>
      </c>
      <c r="T222" s="30">
        <v>5.8832000000000004</v>
      </c>
      <c r="U222" s="31">
        <v>603900</v>
      </c>
      <c r="V222" s="30">
        <v>79</v>
      </c>
      <c r="W222" s="30">
        <v>28</v>
      </c>
    </row>
    <row r="223" spans="14:23" outlineLevel="2">
      <c r="N223" s="32">
        <v>38174</v>
      </c>
      <c r="O223" s="32">
        <v>38175</v>
      </c>
      <c r="P223" s="32">
        <v>38175</v>
      </c>
      <c r="Q223" s="37">
        <v>38169</v>
      </c>
      <c r="R223" s="33">
        <v>6.22</v>
      </c>
      <c r="S223" s="33">
        <v>6.14</v>
      </c>
      <c r="T223" s="33">
        <v>6.1618000000000004</v>
      </c>
      <c r="U223" s="34">
        <v>569600</v>
      </c>
      <c r="V223" s="33">
        <v>69</v>
      </c>
      <c r="W223" s="33">
        <v>28</v>
      </c>
    </row>
    <row r="224" spans="14:23" outlineLevel="2">
      <c r="N224" s="29">
        <v>38175</v>
      </c>
      <c r="O224" s="29">
        <v>38176</v>
      </c>
      <c r="P224" s="29">
        <v>38176</v>
      </c>
      <c r="Q224" s="37">
        <v>38169</v>
      </c>
      <c r="R224" s="30">
        <v>6.3</v>
      </c>
      <c r="S224" s="30">
        <v>6.17</v>
      </c>
      <c r="T224" s="30">
        <v>6.2675000000000001</v>
      </c>
      <c r="U224" s="31">
        <v>522800</v>
      </c>
      <c r="V224" s="30">
        <v>60</v>
      </c>
      <c r="W224" s="30">
        <v>28</v>
      </c>
    </row>
    <row r="225" spans="14:23" outlineLevel="2">
      <c r="N225" s="32">
        <v>38176</v>
      </c>
      <c r="O225" s="32">
        <v>38177</v>
      </c>
      <c r="P225" s="32">
        <v>38177</v>
      </c>
      <c r="Q225" s="37">
        <v>38169</v>
      </c>
      <c r="R225" s="33">
        <v>6.25</v>
      </c>
      <c r="S225" s="33">
        <v>5.99</v>
      </c>
      <c r="T225" s="33">
        <v>6.1874000000000002</v>
      </c>
      <c r="U225" s="34">
        <v>407700</v>
      </c>
      <c r="V225" s="33">
        <v>47</v>
      </c>
      <c r="W225" s="33">
        <v>27</v>
      </c>
    </row>
    <row r="226" spans="14:23" outlineLevel="2">
      <c r="N226" s="29">
        <v>38177</v>
      </c>
      <c r="O226" s="29">
        <v>38178</v>
      </c>
      <c r="P226" s="29">
        <v>38180</v>
      </c>
      <c r="Q226" s="37">
        <v>38169</v>
      </c>
      <c r="R226" s="30">
        <v>6</v>
      </c>
      <c r="S226" s="30">
        <v>5.81</v>
      </c>
      <c r="T226" s="30">
        <v>5.8910999999999998</v>
      </c>
      <c r="U226" s="31">
        <v>498500</v>
      </c>
      <c r="V226" s="30">
        <v>59</v>
      </c>
      <c r="W226" s="30">
        <v>28</v>
      </c>
    </row>
    <row r="227" spans="14:23" outlineLevel="2">
      <c r="N227" s="32">
        <v>38180</v>
      </c>
      <c r="O227" s="32">
        <v>38181</v>
      </c>
      <c r="P227" s="32">
        <v>38181</v>
      </c>
      <c r="Q227" s="37">
        <v>38169</v>
      </c>
      <c r="R227" s="33">
        <v>6.03</v>
      </c>
      <c r="S227" s="33">
        <v>5.8949999999999996</v>
      </c>
      <c r="T227" s="33">
        <v>5.9473000000000003</v>
      </c>
      <c r="U227" s="34">
        <v>721800</v>
      </c>
      <c r="V227" s="33">
        <v>75</v>
      </c>
      <c r="W227" s="33">
        <v>30</v>
      </c>
    </row>
    <row r="228" spans="14:23" outlineLevel="2">
      <c r="N228" s="29">
        <v>38181</v>
      </c>
      <c r="O228" s="29">
        <v>38182</v>
      </c>
      <c r="P228" s="29">
        <v>38182</v>
      </c>
      <c r="Q228" s="37">
        <v>38169</v>
      </c>
      <c r="R228" s="30">
        <v>5.91</v>
      </c>
      <c r="S228" s="30">
        <v>5.78</v>
      </c>
      <c r="T228" s="30">
        <v>5.8520000000000003</v>
      </c>
      <c r="U228" s="31">
        <v>704900</v>
      </c>
      <c r="V228" s="30">
        <v>74</v>
      </c>
      <c r="W228" s="30">
        <v>28</v>
      </c>
    </row>
    <row r="229" spans="14:23" outlineLevel="2">
      <c r="N229" s="32">
        <v>38182</v>
      </c>
      <c r="O229" s="32">
        <v>38183</v>
      </c>
      <c r="P229" s="32">
        <v>38183</v>
      </c>
      <c r="Q229" s="37">
        <v>38169</v>
      </c>
      <c r="R229" s="33">
        <v>5.96</v>
      </c>
      <c r="S229" s="33">
        <v>5.88</v>
      </c>
      <c r="T229" s="33">
        <v>5.9092000000000002</v>
      </c>
      <c r="U229" s="34">
        <v>673400</v>
      </c>
      <c r="V229" s="33">
        <v>62</v>
      </c>
      <c r="W229" s="33">
        <v>27</v>
      </c>
    </row>
    <row r="230" spans="14:23" outlineLevel="2">
      <c r="N230" s="29">
        <v>38183</v>
      </c>
      <c r="O230" s="29">
        <v>38184</v>
      </c>
      <c r="P230" s="29">
        <v>38184</v>
      </c>
      <c r="Q230" s="37">
        <v>38169</v>
      </c>
      <c r="R230" s="30">
        <v>5.9649999999999999</v>
      </c>
      <c r="S230" s="30">
        <v>5.8</v>
      </c>
      <c r="T230" s="30">
        <v>5.9234999999999998</v>
      </c>
      <c r="U230" s="31">
        <v>580900</v>
      </c>
      <c r="V230" s="30">
        <v>57</v>
      </c>
      <c r="W230" s="30">
        <v>25</v>
      </c>
    </row>
    <row r="231" spans="14:23" outlineLevel="1">
      <c r="N231" s="32">
        <v>38184</v>
      </c>
      <c r="O231" s="32">
        <v>38185</v>
      </c>
      <c r="P231" s="32">
        <v>38187</v>
      </c>
      <c r="Q231" s="37">
        <v>38169</v>
      </c>
      <c r="R231" s="33">
        <v>5.83</v>
      </c>
      <c r="S231" s="33">
        <v>5.7</v>
      </c>
      <c r="T231" s="33">
        <v>5.7702999999999998</v>
      </c>
      <c r="U231" s="34">
        <v>439500</v>
      </c>
      <c r="V231" s="33">
        <v>54</v>
      </c>
      <c r="W231" s="33">
        <v>27</v>
      </c>
    </row>
    <row r="232" spans="14:23" outlineLevel="2">
      <c r="N232" s="29">
        <v>38187</v>
      </c>
      <c r="O232" s="29">
        <v>38188</v>
      </c>
      <c r="P232" s="29">
        <v>38188</v>
      </c>
      <c r="Q232" s="37">
        <v>38169</v>
      </c>
      <c r="R232" s="30">
        <v>5.77</v>
      </c>
      <c r="S232" s="30">
        <v>5.7149999999999999</v>
      </c>
      <c r="T232" s="30">
        <v>5.7470999999999997</v>
      </c>
      <c r="U232" s="31">
        <v>513800</v>
      </c>
      <c r="V232" s="30">
        <v>48</v>
      </c>
      <c r="W232" s="30">
        <v>27</v>
      </c>
    </row>
    <row r="233" spans="14:23" outlineLevel="2">
      <c r="N233" s="32">
        <v>38188</v>
      </c>
      <c r="O233" s="32">
        <v>38189</v>
      </c>
      <c r="P233" s="32">
        <v>38189</v>
      </c>
      <c r="Q233" s="37">
        <v>38169</v>
      </c>
      <c r="R233" s="33">
        <v>5.9</v>
      </c>
      <c r="S233" s="33">
        <v>5.75</v>
      </c>
      <c r="T233" s="33">
        <v>5.8041</v>
      </c>
      <c r="U233" s="34">
        <v>559100</v>
      </c>
      <c r="V233" s="33">
        <v>56</v>
      </c>
      <c r="W233" s="33">
        <v>25</v>
      </c>
    </row>
    <row r="234" spans="14:23" outlineLevel="2">
      <c r="N234" s="29">
        <v>38189</v>
      </c>
      <c r="O234" s="29">
        <v>38190</v>
      </c>
      <c r="P234" s="29">
        <v>38190</v>
      </c>
      <c r="Q234" s="37">
        <v>38169</v>
      </c>
      <c r="R234" s="30">
        <v>5.92</v>
      </c>
      <c r="S234" s="30">
        <v>5.87</v>
      </c>
      <c r="T234" s="30">
        <v>5.9050000000000002</v>
      </c>
      <c r="U234" s="31">
        <v>537600</v>
      </c>
      <c r="V234" s="30">
        <v>65</v>
      </c>
      <c r="W234" s="30">
        <v>27</v>
      </c>
    </row>
    <row r="235" spans="14:23" outlineLevel="2">
      <c r="N235" s="32">
        <v>38190</v>
      </c>
      <c r="O235" s="32">
        <v>38191</v>
      </c>
      <c r="P235" s="32">
        <v>38191</v>
      </c>
      <c r="Q235" s="37">
        <v>38169</v>
      </c>
      <c r="R235" s="33">
        <v>6.07</v>
      </c>
      <c r="S235" s="33">
        <v>5.8174999999999999</v>
      </c>
      <c r="T235" s="33">
        <v>5.8455000000000004</v>
      </c>
      <c r="U235" s="34">
        <v>410400</v>
      </c>
      <c r="V235" s="33">
        <v>50</v>
      </c>
      <c r="W235" s="33">
        <v>24</v>
      </c>
    </row>
    <row r="236" spans="14:23" outlineLevel="2">
      <c r="N236" s="29">
        <v>38191</v>
      </c>
      <c r="O236" s="29">
        <v>38192</v>
      </c>
      <c r="P236" s="29">
        <v>38194</v>
      </c>
      <c r="Q236" s="37">
        <v>38169</v>
      </c>
      <c r="R236" s="30">
        <v>6.03</v>
      </c>
      <c r="S236" s="30">
        <v>5.93</v>
      </c>
      <c r="T236" s="30">
        <v>5.9840999999999998</v>
      </c>
      <c r="U236" s="31">
        <v>837700</v>
      </c>
      <c r="V236" s="30">
        <v>81</v>
      </c>
      <c r="W236" s="30">
        <v>27</v>
      </c>
    </row>
    <row r="237" spans="14:23" outlineLevel="2">
      <c r="N237" s="32">
        <v>38194</v>
      </c>
      <c r="O237" s="32">
        <v>38195</v>
      </c>
      <c r="P237" s="32">
        <v>38195</v>
      </c>
      <c r="Q237" s="37">
        <v>38169</v>
      </c>
      <c r="R237" s="33">
        <v>5.98</v>
      </c>
      <c r="S237" s="33">
        <v>5.8</v>
      </c>
      <c r="T237" s="33">
        <v>5.9431000000000003</v>
      </c>
      <c r="U237" s="34">
        <v>669900</v>
      </c>
      <c r="V237" s="33">
        <v>62</v>
      </c>
      <c r="W237" s="33">
        <v>26</v>
      </c>
    </row>
    <row r="238" spans="14:23" outlineLevel="2">
      <c r="N238" s="29">
        <v>38195</v>
      </c>
      <c r="O238" s="29">
        <v>38196</v>
      </c>
      <c r="P238" s="29">
        <v>38196</v>
      </c>
      <c r="Q238" s="37">
        <v>38169</v>
      </c>
      <c r="R238" s="30">
        <v>5.92</v>
      </c>
      <c r="S238" s="30">
        <v>5.7750000000000004</v>
      </c>
      <c r="T238" s="30">
        <v>5.8726000000000003</v>
      </c>
      <c r="U238" s="31">
        <v>444100</v>
      </c>
      <c r="V238" s="30">
        <v>46</v>
      </c>
      <c r="W238" s="30">
        <v>23</v>
      </c>
    </row>
    <row r="239" spans="14:23" outlineLevel="2">
      <c r="N239" s="32">
        <v>38196</v>
      </c>
      <c r="O239" s="32">
        <v>38197</v>
      </c>
      <c r="P239" s="32">
        <v>38197</v>
      </c>
      <c r="Q239" s="37">
        <v>38169</v>
      </c>
      <c r="R239" s="33">
        <v>5.82</v>
      </c>
      <c r="S239" s="33">
        <v>5.74</v>
      </c>
      <c r="T239" s="33">
        <v>5.7735000000000003</v>
      </c>
      <c r="U239" s="34">
        <v>382700</v>
      </c>
      <c r="V239" s="33">
        <v>56</v>
      </c>
      <c r="W239" s="33">
        <v>22</v>
      </c>
    </row>
    <row r="240" spans="14:23" outlineLevel="2">
      <c r="N240" s="29">
        <v>38197</v>
      </c>
      <c r="O240" s="29">
        <v>38198</v>
      </c>
      <c r="P240" s="29">
        <v>38199</v>
      </c>
      <c r="Q240" s="37">
        <v>38169</v>
      </c>
      <c r="R240" s="30">
        <v>6</v>
      </c>
      <c r="S240" s="30">
        <v>5.79</v>
      </c>
      <c r="T240" s="30">
        <v>5.9307999999999996</v>
      </c>
      <c r="U240" s="31">
        <v>681300</v>
      </c>
      <c r="V240" s="30">
        <v>79</v>
      </c>
      <c r="W240" s="30">
        <v>26</v>
      </c>
    </row>
    <row r="241" spans="14:23" ht="18.75" outlineLevel="2">
      <c r="N241" s="29"/>
      <c r="O241" s="29"/>
      <c r="P241" s="29"/>
      <c r="Q241" s="38" t="s">
        <v>56</v>
      </c>
      <c r="R241" s="30"/>
      <c r="S241" s="30"/>
      <c r="T241" s="30">
        <f>SUBTOTAL(1,T220:T240)</f>
        <v>5.9324571428571442</v>
      </c>
      <c r="U241" s="31"/>
      <c r="V241" s="30"/>
      <c r="W241" s="30"/>
    </row>
    <row r="242" spans="14:23" outlineLevel="2">
      <c r="N242" s="32">
        <v>38198</v>
      </c>
      <c r="O242" s="32">
        <v>38200</v>
      </c>
      <c r="P242" s="32">
        <v>38201</v>
      </c>
      <c r="Q242" s="37">
        <v>38200</v>
      </c>
      <c r="R242" s="33">
        <v>6.13</v>
      </c>
      <c r="S242" s="33">
        <v>5.9</v>
      </c>
      <c r="T242" s="33">
        <v>6.0267999999999997</v>
      </c>
      <c r="U242" s="34">
        <v>635000</v>
      </c>
      <c r="V242" s="33">
        <v>76</v>
      </c>
      <c r="W242" s="33">
        <v>33</v>
      </c>
    </row>
    <row r="243" spans="14:23" outlineLevel="2">
      <c r="N243" s="29">
        <v>38201</v>
      </c>
      <c r="O243" s="29">
        <v>38202</v>
      </c>
      <c r="P243" s="29">
        <v>38202</v>
      </c>
      <c r="Q243" s="37">
        <v>38200</v>
      </c>
      <c r="R243" s="30">
        <v>5.9349999999999996</v>
      </c>
      <c r="S243" s="30">
        <v>5.8</v>
      </c>
      <c r="T243" s="30">
        <v>5.8571999999999997</v>
      </c>
      <c r="U243" s="31">
        <v>701600</v>
      </c>
      <c r="V243" s="30">
        <v>94</v>
      </c>
      <c r="W243" s="30">
        <v>33</v>
      </c>
    </row>
    <row r="244" spans="14:23" outlineLevel="2">
      <c r="N244" s="32">
        <v>38202</v>
      </c>
      <c r="O244" s="32">
        <v>38203</v>
      </c>
      <c r="P244" s="32">
        <v>38203</v>
      </c>
      <c r="Q244" s="37">
        <v>38200</v>
      </c>
      <c r="R244" s="33">
        <v>5.85</v>
      </c>
      <c r="S244" s="33">
        <v>5.69</v>
      </c>
      <c r="T244" s="33">
        <v>5.7683999999999997</v>
      </c>
      <c r="U244" s="34">
        <v>579500</v>
      </c>
      <c r="V244" s="33">
        <v>75</v>
      </c>
      <c r="W244" s="33">
        <v>32</v>
      </c>
    </row>
    <row r="245" spans="14:23" outlineLevel="2">
      <c r="N245" s="29">
        <v>38203</v>
      </c>
      <c r="O245" s="29">
        <v>38204</v>
      </c>
      <c r="P245" s="29">
        <v>38204</v>
      </c>
      <c r="Q245" s="37">
        <v>38200</v>
      </c>
      <c r="R245" s="30">
        <v>5.74</v>
      </c>
      <c r="S245" s="30">
        <v>5.66</v>
      </c>
      <c r="T245" s="30">
        <v>5.7042999999999999</v>
      </c>
      <c r="U245" s="31">
        <v>678900</v>
      </c>
      <c r="V245" s="30">
        <v>74</v>
      </c>
      <c r="W245" s="30">
        <v>31</v>
      </c>
    </row>
    <row r="246" spans="14:23" outlineLevel="2">
      <c r="N246" s="32">
        <v>38204</v>
      </c>
      <c r="O246" s="32">
        <v>38205</v>
      </c>
      <c r="P246" s="32">
        <v>38205</v>
      </c>
      <c r="Q246" s="37">
        <v>38200</v>
      </c>
      <c r="R246" s="33">
        <v>5.58</v>
      </c>
      <c r="S246" s="33">
        <v>5.5</v>
      </c>
      <c r="T246" s="33">
        <v>5.5435999999999996</v>
      </c>
      <c r="U246" s="34">
        <v>592900</v>
      </c>
      <c r="V246" s="33">
        <v>80</v>
      </c>
      <c r="W246" s="33">
        <v>30</v>
      </c>
    </row>
    <row r="247" spans="14:23" outlineLevel="2">
      <c r="N247" s="29">
        <v>38205</v>
      </c>
      <c r="O247" s="29">
        <v>38206</v>
      </c>
      <c r="P247" s="29">
        <v>38208</v>
      </c>
      <c r="Q247" s="37">
        <v>38200</v>
      </c>
      <c r="R247" s="30">
        <v>5.49</v>
      </c>
      <c r="S247" s="30">
        <v>5.35</v>
      </c>
      <c r="T247" s="30">
        <v>5.4151999999999996</v>
      </c>
      <c r="U247" s="31">
        <v>473400</v>
      </c>
      <c r="V247" s="30">
        <v>57</v>
      </c>
      <c r="W247" s="30">
        <v>30</v>
      </c>
    </row>
    <row r="248" spans="14:23" outlineLevel="2">
      <c r="N248" s="32">
        <v>38208</v>
      </c>
      <c r="O248" s="32">
        <v>38209</v>
      </c>
      <c r="P248" s="32">
        <v>38209</v>
      </c>
      <c r="Q248" s="37">
        <v>38200</v>
      </c>
      <c r="R248" s="33">
        <v>5.6425000000000001</v>
      </c>
      <c r="S248" s="33">
        <v>5.5374999999999996</v>
      </c>
      <c r="T248" s="33">
        <v>5.5816999999999997</v>
      </c>
      <c r="U248" s="34">
        <v>542200</v>
      </c>
      <c r="V248" s="33">
        <v>66</v>
      </c>
      <c r="W248" s="33">
        <v>32</v>
      </c>
    </row>
    <row r="249" spans="14:23" outlineLevel="2">
      <c r="N249" s="29">
        <v>38209</v>
      </c>
      <c r="O249" s="29">
        <v>38210</v>
      </c>
      <c r="P249" s="29">
        <v>38210</v>
      </c>
      <c r="Q249" s="37">
        <v>38200</v>
      </c>
      <c r="R249" s="30">
        <v>5.87</v>
      </c>
      <c r="S249" s="30">
        <v>5.7249999999999996</v>
      </c>
      <c r="T249" s="30">
        <v>5.7793000000000001</v>
      </c>
      <c r="U249" s="31">
        <v>430200</v>
      </c>
      <c r="V249" s="30">
        <v>57</v>
      </c>
      <c r="W249" s="30">
        <v>29</v>
      </c>
    </row>
    <row r="250" spans="14:23" outlineLevel="2">
      <c r="N250" s="32">
        <v>38210</v>
      </c>
      <c r="O250" s="32">
        <v>38211</v>
      </c>
      <c r="P250" s="32">
        <v>38211</v>
      </c>
      <c r="Q250" s="37">
        <v>38200</v>
      </c>
      <c r="R250" s="33">
        <v>5.6825000000000001</v>
      </c>
      <c r="S250" s="33">
        <v>5.51</v>
      </c>
      <c r="T250" s="33">
        <v>5.6391999999999998</v>
      </c>
      <c r="U250" s="34">
        <v>588700</v>
      </c>
      <c r="V250" s="33">
        <v>66</v>
      </c>
      <c r="W250" s="33">
        <v>29</v>
      </c>
    </row>
    <row r="251" spans="14:23" outlineLevel="2">
      <c r="N251" s="29">
        <v>38211</v>
      </c>
      <c r="O251" s="29">
        <v>38212</v>
      </c>
      <c r="P251" s="29">
        <v>38212</v>
      </c>
      <c r="Q251" s="37">
        <v>38200</v>
      </c>
      <c r="R251" s="30">
        <v>5.54</v>
      </c>
      <c r="S251" s="30">
        <v>5.36</v>
      </c>
      <c r="T251" s="30">
        <v>5.4573</v>
      </c>
      <c r="U251" s="31">
        <v>588600</v>
      </c>
      <c r="V251" s="30">
        <v>72</v>
      </c>
      <c r="W251" s="30">
        <v>30</v>
      </c>
    </row>
    <row r="252" spans="14:23" outlineLevel="2">
      <c r="N252" s="32">
        <v>38212</v>
      </c>
      <c r="O252" s="32">
        <v>38213</v>
      </c>
      <c r="P252" s="32">
        <v>38215</v>
      </c>
      <c r="Q252" s="37">
        <v>38200</v>
      </c>
      <c r="R252" s="33">
        <v>5.36</v>
      </c>
      <c r="S252" s="33">
        <v>5.23</v>
      </c>
      <c r="T252" s="33">
        <v>5.2713999999999999</v>
      </c>
      <c r="U252" s="34">
        <v>517900</v>
      </c>
      <c r="V252" s="33">
        <v>62</v>
      </c>
      <c r="W252" s="33">
        <v>33</v>
      </c>
    </row>
    <row r="253" spans="14:23" outlineLevel="1">
      <c r="N253" s="29">
        <v>38215</v>
      </c>
      <c r="O253" s="29">
        <v>38216</v>
      </c>
      <c r="P253" s="29">
        <v>38216</v>
      </c>
      <c r="Q253" s="37">
        <v>38200</v>
      </c>
      <c r="R253" s="30">
        <v>5.42</v>
      </c>
      <c r="S253" s="30">
        <v>5.2549999999999999</v>
      </c>
      <c r="T253" s="30">
        <v>5.3426999999999998</v>
      </c>
      <c r="U253" s="31">
        <v>555900</v>
      </c>
      <c r="V253" s="30">
        <v>67</v>
      </c>
      <c r="W253" s="30">
        <v>32</v>
      </c>
    </row>
    <row r="254" spans="14:23" outlineLevel="2">
      <c r="N254" s="32">
        <v>38216</v>
      </c>
      <c r="O254" s="32">
        <v>38217</v>
      </c>
      <c r="P254" s="32">
        <v>38217</v>
      </c>
      <c r="Q254" s="37">
        <v>38200</v>
      </c>
      <c r="R254" s="33">
        <v>5.34</v>
      </c>
      <c r="S254" s="33">
        <v>5.23</v>
      </c>
      <c r="T254" s="33">
        <v>5.2672999999999996</v>
      </c>
      <c r="U254" s="34">
        <v>391000</v>
      </c>
      <c r="V254" s="33">
        <v>54</v>
      </c>
      <c r="W254" s="33">
        <v>33</v>
      </c>
    </row>
    <row r="255" spans="14:23" outlineLevel="2">
      <c r="N255" s="29">
        <v>38217</v>
      </c>
      <c r="O255" s="29">
        <v>38218</v>
      </c>
      <c r="P255" s="29">
        <v>38218</v>
      </c>
      <c r="Q255" s="37">
        <v>38200</v>
      </c>
      <c r="R255" s="30">
        <v>5.4050000000000002</v>
      </c>
      <c r="S255" s="30">
        <v>5.3250000000000002</v>
      </c>
      <c r="T255" s="30">
        <v>5.3589000000000002</v>
      </c>
      <c r="U255" s="31">
        <v>277800</v>
      </c>
      <c r="V255" s="30">
        <v>42</v>
      </c>
      <c r="W255" s="30">
        <v>24</v>
      </c>
    </row>
    <row r="256" spans="14:23" outlineLevel="2">
      <c r="N256" s="32">
        <v>38218</v>
      </c>
      <c r="O256" s="32">
        <v>38219</v>
      </c>
      <c r="P256" s="32">
        <v>38219</v>
      </c>
      <c r="Q256" s="37">
        <v>38200</v>
      </c>
      <c r="R256" s="33">
        <v>5.3949999999999996</v>
      </c>
      <c r="S256" s="33">
        <v>5.24</v>
      </c>
      <c r="T256" s="33">
        <v>5.3372999999999999</v>
      </c>
      <c r="U256" s="34">
        <v>398400</v>
      </c>
      <c r="V256" s="33">
        <v>51</v>
      </c>
      <c r="W256" s="33">
        <v>21</v>
      </c>
    </row>
    <row r="257" spans="14:23" outlineLevel="2">
      <c r="N257" s="29">
        <v>38219</v>
      </c>
      <c r="O257" s="29">
        <v>38220</v>
      </c>
      <c r="P257" s="29">
        <v>38222</v>
      </c>
      <c r="Q257" s="37">
        <v>38200</v>
      </c>
      <c r="R257" s="30">
        <v>5.44</v>
      </c>
      <c r="S257" s="30">
        <v>5.35</v>
      </c>
      <c r="T257" s="30">
        <v>5.3917000000000002</v>
      </c>
      <c r="U257" s="31">
        <v>392100</v>
      </c>
      <c r="V257" s="30">
        <v>52</v>
      </c>
      <c r="W257" s="30">
        <v>26</v>
      </c>
    </row>
    <row r="258" spans="14:23" outlineLevel="2">
      <c r="N258" s="32">
        <v>38222</v>
      </c>
      <c r="O258" s="32">
        <v>38223</v>
      </c>
      <c r="P258" s="32">
        <v>38223</v>
      </c>
      <c r="Q258" s="37">
        <v>38200</v>
      </c>
      <c r="R258" s="33">
        <v>5.37</v>
      </c>
      <c r="S258" s="33">
        <v>5.2649999999999997</v>
      </c>
      <c r="T258" s="33">
        <v>5.3395999999999999</v>
      </c>
      <c r="U258" s="34">
        <v>342900</v>
      </c>
      <c r="V258" s="33">
        <v>47</v>
      </c>
      <c r="W258" s="33">
        <v>24</v>
      </c>
    </row>
    <row r="259" spans="14:23" outlineLevel="2">
      <c r="N259" s="29">
        <v>38223</v>
      </c>
      <c r="O259" s="29">
        <v>38224</v>
      </c>
      <c r="P259" s="29">
        <v>38224</v>
      </c>
      <c r="Q259" s="37">
        <v>38200</v>
      </c>
      <c r="R259" s="30">
        <v>5.35</v>
      </c>
      <c r="S259" s="30">
        <v>5.19</v>
      </c>
      <c r="T259" s="30">
        <v>5.2286000000000001</v>
      </c>
      <c r="U259" s="31">
        <v>396700</v>
      </c>
      <c r="V259" s="30">
        <v>56</v>
      </c>
      <c r="W259" s="30">
        <v>28</v>
      </c>
    </row>
    <row r="260" spans="14:23" outlineLevel="2">
      <c r="N260" s="32">
        <v>38224</v>
      </c>
      <c r="O260" s="32">
        <v>38225</v>
      </c>
      <c r="P260" s="32">
        <v>38225</v>
      </c>
      <c r="Q260" s="37">
        <v>38200</v>
      </c>
      <c r="R260" s="33">
        <v>5.36</v>
      </c>
      <c r="S260" s="33">
        <v>5.2750000000000004</v>
      </c>
      <c r="T260" s="33">
        <v>5.3154000000000003</v>
      </c>
      <c r="U260" s="34">
        <v>340800</v>
      </c>
      <c r="V260" s="33">
        <v>46</v>
      </c>
      <c r="W260" s="33">
        <v>24</v>
      </c>
    </row>
    <row r="261" spans="14:23" outlineLevel="2">
      <c r="N261" s="29">
        <v>38225</v>
      </c>
      <c r="O261" s="29">
        <v>38226</v>
      </c>
      <c r="P261" s="29">
        <v>38226</v>
      </c>
      <c r="Q261" s="37">
        <v>38200</v>
      </c>
      <c r="R261" s="30">
        <v>5.2149999999999999</v>
      </c>
      <c r="S261" s="30">
        <v>5.15</v>
      </c>
      <c r="T261" s="30">
        <v>5.1940999999999997</v>
      </c>
      <c r="U261" s="31">
        <v>204000</v>
      </c>
      <c r="V261" s="30">
        <v>26</v>
      </c>
      <c r="W261" s="30">
        <v>21</v>
      </c>
    </row>
    <row r="262" spans="14:23" outlineLevel="2">
      <c r="N262" s="32">
        <v>38226</v>
      </c>
      <c r="O262" s="32">
        <v>38227</v>
      </c>
      <c r="P262" s="32">
        <v>38229</v>
      </c>
      <c r="Q262" s="37">
        <v>38200</v>
      </c>
      <c r="R262" s="33">
        <v>5.1050000000000004</v>
      </c>
      <c r="S262" s="33">
        <v>4.9800000000000004</v>
      </c>
      <c r="T262" s="33">
        <v>5.0457999999999998</v>
      </c>
      <c r="U262" s="34">
        <v>425900</v>
      </c>
      <c r="V262" s="33">
        <v>54</v>
      </c>
      <c r="W262" s="33">
        <v>26</v>
      </c>
    </row>
    <row r="263" spans="14:23" outlineLevel="2">
      <c r="N263" s="29">
        <v>38229</v>
      </c>
      <c r="O263" s="29">
        <v>38230</v>
      </c>
      <c r="P263" s="29">
        <v>38230</v>
      </c>
      <c r="Q263" s="37">
        <v>38200</v>
      </c>
      <c r="R263" s="30">
        <v>5.1050000000000004</v>
      </c>
      <c r="S263" s="30">
        <v>4.9749999999999996</v>
      </c>
      <c r="T263" s="30">
        <v>5.0464000000000002</v>
      </c>
      <c r="U263" s="31">
        <v>451800</v>
      </c>
      <c r="V263" s="30">
        <v>58</v>
      </c>
      <c r="W263" s="30">
        <v>30</v>
      </c>
    </row>
    <row r="264" spans="14:23" ht="18.75" outlineLevel="2">
      <c r="N264" s="29"/>
      <c r="O264" s="29"/>
      <c r="P264" s="29"/>
      <c r="Q264" s="38" t="s">
        <v>57</v>
      </c>
      <c r="R264" s="30"/>
      <c r="S264" s="30"/>
      <c r="T264" s="30">
        <f>SUBTOTAL(1,T242:T263)</f>
        <v>5.4505545454545459</v>
      </c>
      <c r="U264" s="31"/>
      <c r="V264" s="30"/>
      <c r="W264" s="30"/>
    </row>
    <row r="265" spans="14:23" outlineLevel="2">
      <c r="N265" s="32">
        <v>38230</v>
      </c>
      <c r="O265" s="32">
        <v>38231</v>
      </c>
      <c r="P265" s="32">
        <v>38231</v>
      </c>
      <c r="Q265" s="37">
        <v>38231</v>
      </c>
      <c r="R265" s="33">
        <v>5.09</v>
      </c>
      <c r="S265" s="33">
        <v>4.9649999999999999</v>
      </c>
      <c r="T265" s="33">
        <v>5.0385</v>
      </c>
      <c r="U265" s="34">
        <v>496600</v>
      </c>
      <c r="V265" s="33">
        <v>65</v>
      </c>
      <c r="W265" s="33">
        <v>29</v>
      </c>
    </row>
    <row r="266" spans="14:23" outlineLevel="2">
      <c r="N266" s="29">
        <v>38231</v>
      </c>
      <c r="O266" s="29">
        <v>38232</v>
      </c>
      <c r="P266" s="29">
        <v>38232</v>
      </c>
      <c r="Q266" s="37">
        <v>38231</v>
      </c>
      <c r="R266" s="30">
        <v>5.0750000000000002</v>
      </c>
      <c r="S266" s="30">
        <v>4.9450000000000003</v>
      </c>
      <c r="T266" s="30">
        <v>5.0240999999999998</v>
      </c>
      <c r="U266" s="31">
        <v>419600</v>
      </c>
      <c r="V266" s="30">
        <v>52</v>
      </c>
      <c r="W266" s="30">
        <v>26</v>
      </c>
    </row>
    <row r="267" spans="14:23" outlineLevel="2">
      <c r="N267" s="32">
        <v>38232</v>
      </c>
      <c r="O267" s="32">
        <v>38233</v>
      </c>
      <c r="P267" s="32">
        <v>38233</v>
      </c>
      <c r="Q267" s="37">
        <v>38231</v>
      </c>
      <c r="R267" s="33">
        <v>4.8825000000000003</v>
      </c>
      <c r="S267" s="33">
        <v>4.4850000000000003</v>
      </c>
      <c r="T267" s="33">
        <v>4.7455999999999996</v>
      </c>
      <c r="U267" s="34">
        <v>480600</v>
      </c>
      <c r="V267" s="33">
        <v>55</v>
      </c>
      <c r="W267" s="33">
        <v>25</v>
      </c>
    </row>
    <row r="268" spans="14:23" outlineLevel="2">
      <c r="N268" s="29">
        <v>38233</v>
      </c>
      <c r="O268" s="29">
        <v>38234</v>
      </c>
      <c r="P268" s="29">
        <v>38237</v>
      </c>
      <c r="Q268" s="37">
        <v>38231</v>
      </c>
      <c r="R268" s="30">
        <v>4.55</v>
      </c>
      <c r="S268" s="30">
        <v>4.22</v>
      </c>
      <c r="T268" s="30">
        <v>4.3269000000000002</v>
      </c>
      <c r="U268" s="31">
        <v>594100</v>
      </c>
      <c r="V268" s="30">
        <v>85</v>
      </c>
      <c r="W268" s="30">
        <v>28</v>
      </c>
    </row>
    <row r="269" spans="14:23" outlineLevel="2">
      <c r="N269" s="32">
        <v>38237</v>
      </c>
      <c r="O269" s="32">
        <v>38238</v>
      </c>
      <c r="P269" s="32">
        <v>38238</v>
      </c>
      <c r="Q269" s="37">
        <v>38231</v>
      </c>
      <c r="R269" s="33">
        <v>4.49</v>
      </c>
      <c r="S269" s="33">
        <v>4.3600000000000003</v>
      </c>
      <c r="T269" s="33">
        <v>4.4145000000000003</v>
      </c>
      <c r="U269" s="34">
        <v>438100</v>
      </c>
      <c r="V269" s="33">
        <v>58</v>
      </c>
      <c r="W269" s="33">
        <v>26</v>
      </c>
    </row>
    <row r="270" spans="14:23" outlineLevel="2">
      <c r="N270" s="29">
        <v>38238</v>
      </c>
      <c r="O270" s="29">
        <v>38239</v>
      </c>
      <c r="P270" s="29">
        <v>38239</v>
      </c>
      <c r="Q270" s="37">
        <v>38231</v>
      </c>
      <c r="R270" s="30">
        <v>4.75</v>
      </c>
      <c r="S270" s="30">
        <v>4.59</v>
      </c>
      <c r="T270" s="30">
        <v>4.6942000000000004</v>
      </c>
      <c r="U270" s="31">
        <v>652500</v>
      </c>
      <c r="V270" s="30">
        <v>78</v>
      </c>
      <c r="W270" s="30">
        <v>27</v>
      </c>
    </row>
    <row r="271" spans="14:23" outlineLevel="2">
      <c r="N271" s="32">
        <v>38239</v>
      </c>
      <c r="O271" s="32">
        <v>38240</v>
      </c>
      <c r="P271" s="32">
        <v>38240</v>
      </c>
      <c r="Q271" s="37">
        <v>38231</v>
      </c>
      <c r="R271" s="33">
        <v>4.625</v>
      </c>
      <c r="S271" s="33">
        <v>4.5</v>
      </c>
      <c r="T271" s="33">
        <v>4.5688000000000004</v>
      </c>
      <c r="U271" s="34">
        <v>693200</v>
      </c>
      <c r="V271" s="33">
        <v>77</v>
      </c>
      <c r="W271" s="33">
        <v>27</v>
      </c>
    </row>
    <row r="272" spans="14:23" outlineLevel="2">
      <c r="N272" s="29">
        <v>38240</v>
      </c>
      <c r="O272" s="29">
        <v>38241</v>
      </c>
      <c r="P272" s="29">
        <v>38243</v>
      </c>
      <c r="Q272" s="37">
        <v>38231</v>
      </c>
      <c r="R272" s="30">
        <v>4.6100000000000003</v>
      </c>
      <c r="S272" s="30">
        <v>4.4800000000000004</v>
      </c>
      <c r="T272" s="30">
        <v>4.5807000000000002</v>
      </c>
      <c r="U272" s="31">
        <v>632100</v>
      </c>
      <c r="V272" s="30">
        <v>74</v>
      </c>
      <c r="W272" s="30">
        <v>26</v>
      </c>
    </row>
    <row r="273" spans="14:23" outlineLevel="2">
      <c r="N273" s="32">
        <v>38243</v>
      </c>
      <c r="O273" s="32">
        <v>38244</v>
      </c>
      <c r="P273" s="32">
        <v>38244</v>
      </c>
      <c r="Q273" s="37">
        <v>38231</v>
      </c>
      <c r="R273" s="33">
        <v>5.35</v>
      </c>
      <c r="S273" s="33">
        <v>4.91</v>
      </c>
      <c r="T273" s="33">
        <v>5.1228999999999996</v>
      </c>
      <c r="U273" s="34">
        <v>752600</v>
      </c>
      <c r="V273" s="33">
        <v>90</v>
      </c>
      <c r="W273" s="33">
        <v>29</v>
      </c>
    </row>
    <row r="274" spans="14:23" outlineLevel="2">
      <c r="N274" s="29">
        <v>38244</v>
      </c>
      <c r="O274" s="29">
        <v>38245</v>
      </c>
      <c r="P274" s="29">
        <v>38245</v>
      </c>
      <c r="Q274" s="37">
        <v>38231</v>
      </c>
      <c r="R274" s="30">
        <v>5.3</v>
      </c>
      <c r="S274" s="30">
        <v>5.1150000000000002</v>
      </c>
      <c r="T274" s="30">
        <v>5.1473000000000004</v>
      </c>
      <c r="U274" s="31">
        <v>469500</v>
      </c>
      <c r="V274" s="30">
        <v>62</v>
      </c>
      <c r="W274" s="30">
        <v>29</v>
      </c>
    </row>
    <row r="275" spans="14:23" outlineLevel="1">
      <c r="N275" s="32">
        <v>38245</v>
      </c>
      <c r="O275" s="32">
        <v>38246</v>
      </c>
      <c r="P275" s="32">
        <v>38246</v>
      </c>
      <c r="Q275" s="37">
        <v>38231</v>
      </c>
      <c r="R275" s="33">
        <v>5.22</v>
      </c>
      <c r="S275" s="33">
        <v>5.07</v>
      </c>
      <c r="T275" s="33">
        <v>5.1654999999999998</v>
      </c>
      <c r="U275" s="34">
        <v>390800</v>
      </c>
      <c r="V275" s="33">
        <v>46</v>
      </c>
      <c r="W275" s="33">
        <v>23</v>
      </c>
    </row>
    <row r="276" spans="14:23" outlineLevel="2">
      <c r="N276" s="29">
        <v>38246</v>
      </c>
      <c r="O276" s="29">
        <v>38247</v>
      </c>
      <c r="P276" s="29">
        <v>38247</v>
      </c>
      <c r="Q276" s="37">
        <v>38231</v>
      </c>
      <c r="R276" s="30">
        <v>4.95</v>
      </c>
      <c r="S276" s="30">
        <v>4.72</v>
      </c>
      <c r="T276" s="30">
        <v>4.8167</v>
      </c>
      <c r="U276" s="31">
        <v>498300</v>
      </c>
      <c r="V276" s="30">
        <v>64</v>
      </c>
      <c r="W276" s="30">
        <v>29</v>
      </c>
    </row>
    <row r="277" spans="14:23" outlineLevel="2">
      <c r="N277" s="32">
        <v>38247</v>
      </c>
      <c r="O277" s="32">
        <v>38248</v>
      </c>
      <c r="P277" s="32">
        <v>38250</v>
      </c>
      <c r="Q277" s="37">
        <v>38231</v>
      </c>
      <c r="R277" s="33">
        <v>5.0250000000000004</v>
      </c>
      <c r="S277" s="33">
        <v>4.9000000000000004</v>
      </c>
      <c r="T277" s="33">
        <v>4.9547999999999996</v>
      </c>
      <c r="U277" s="34">
        <v>576100</v>
      </c>
      <c r="V277" s="33">
        <v>65</v>
      </c>
      <c r="W277" s="33">
        <v>32</v>
      </c>
    </row>
    <row r="278" spans="14:23" outlineLevel="2">
      <c r="N278" s="29">
        <v>38250</v>
      </c>
      <c r="O278" s="29">
        <v>38251</v>
      </c>
      <c r="P278" s="29">
        <v>38251</v>
      </c>
      <c r="Q278" s="37">
        <v>38231</v>
      </c>
      <c r="R278" s="30">
        <v>5.34</v>
      </c>
      <c r="S278" s="30">
        <v>5.13</v>
      </c>
      <c r="T278" s="30">
        <v>5.2154999999999996</v>
      </c>
      <c r="U278" s="31">
        <v>405300</v>
      </c>
      <c r="V278" s="30">
        <v>60</v>
      </c>
      <c r="W278" s="30">
        <v>29</v>
      </c>
    </row>
    <row r="279" spans="14:23" outlineLevel="2">
      <c r="N279" s="32">
        <v>38251</v>
      </c>
      <c r="O279" s="32">
        <v>38252</v>
      </c>
      <c r="P279" s="32">
        <v>38252</v>
      </c>
      <c r="Q279" s="37">
        <v>38231</v>
      </c>
      <c r="R279" s="33">
        <v>5.4974999999999996</v>
      </c>
      <c r="S279" s="33">
        <v>5.37</v>
      </c>
      <c r="T279" s="33">
        <v>5.4294000000000002</v>
      </c>
      <c r="U279" s="34">
        <v>435200</v>
      </c>
      <c r="V279" s="33">
        <v>56</v>
      </c>
      <c r="W279" s="33">
        <v>27</v>
      </c>
    </row>
    <row r="280" spans="14:23" outlineLevel="2">
      <c r="N280" s="29">
        <v>38252</v>
      </c>
      <c r="O280" s="29">
        <v>38253</v>
      </c>
      <c r="P280" s="29">
        <v>38253</v>
      </c>
      <c r="Q280" s="37">
        <v>38231</v>
      </c>
      <c r="R280" s="30">
        <v>5.65</v>
      </c>
      <c r="S280" s="30">
        <v>5.54</v>
      </c>
      <c r="T280" s="30">
        <v>5.5848000000000004</v>
      </c>
      <c r="U280" s="31">
        <v>550100</v>
      </c>
      <c r="V280" s="30">
        <v>68</v>
      </c>
      <c r="W280" s="30">
        <v>33</v>
      </c>
    </row>
    <row r="281" spans="14:23" outlineLevel="2">
      <c r="N281" s="32">
        <v>38253</v>
      </c>
      <c r="O281" s="32">
        <v>38254</v>
      </c>
      <c r="P281" s="32">
        <v>38254</v>
      </c>
      <c r="Q281" s="37">
        <v>38231</v>
      </c>
      <c r="R281" s="33">
        <v>5.63</v>
      </c>
      <c r="S281" s="33">
        <v>5.41</v>
      </c>
      <c r="T281" s="33">
        <v>5.5792999999999999</v>
      </c>
      <c r="U281" s="34">
        <v>421400</v>
      </c>
      <c r="V281" s="33">
        <v>49</v>
      </c>
      <c r="W281" s="33">
        <v>25</v>
      </c>
    </row>
    <row r="282" spans="14:23" outlineLevel="2">
      <c r="N282" s="29">
        <v>38254</v>
      </c>
      <c r="O282" s="29">
        <v>38255</v>
      </c>
      <c r="P282" s="29">
        <v>38257</v>
      </c>
      <c r="Q282" s="37">
        <v>38231</v>
      </c>
      <c r="R282" s="30">
        <v>5.4749999999999996</v>
      </c>
      <c r="S282" s="30">
        <v>5.3525</v>
      </c>
      <c r="T282" s="30">
        <v>5.4115000000000002</v>
      </c>
      <c r="U282" s="31">
        <v>326500</v>
      </c>
      <c r="V282" s="30">
        <v>51</v>
      </c>
      <c r="W282" s="30">
        <v>29</v>
      </c>
    </row>
    <row r="283" spans="14:23" outlineLevel="2">
      <c r="N283" s="32">
        <v>38257</v>
      </c>
      <c r="O283" s="32">
        <v>38258</v>
      </c>
      <c r="P283" s="32">
        <v>38258</v>
      </c>
      <c r="Q283" s="37">
        <v>38231</v>
      </c>
      <c r="R283" s="33">
        <v>5.3</v>
      </c>
      <c r="S283" s="33">
        <v>5.15</v>
      </c>
      <c r="T283" s="33">
        <v>5.2240000000000002</v>
      </c>
      <c r="U283" s="34">
        <v>432000</v>
      </c>
      <c r="V283" s="33">
        <v>55</v>
      </c>
      <c r="W283" s="33">
        <v>24</v>
      </c>
    </row>
    <row r="284" spans="14:23" outlineLevel="2">
      <c r="N284" s="29">
        <v>38258</v>
      </c>
      <c r="O284" s="29">
        <v>38259</v>
      </c>
      <c r="P284" s="29">
        <v>38259</v>
      </c>
      <c r="Q284" s="37">
        <v>38231</v>
      </c>
      <c r="R284" s="30">
        <v>5.5</v>
      </c>
      <c r="S284" s="30">
        <v>5.38</v>
      </c>
      <c r="T284" s="30">
        <v>5.4462000000000002</v>
      </c>
      <c r="U284" s="31">
        <v>222100</v>
      </c>
      <c r="V284" s="30">
        <v>30</v>
      </c>
      <c r="W284" s="30">
        <v>18</v>
      </c>
    </row>
    <row r="285" spans="14:23" outlineLevel="2">
      <c r="N285" s="32">
        <v>38259</v>
      </c>
      <c r="O285" s="32">
        <v>38260</v>
      </c>
      <c r="P285" s="32">
        <v>38260</v>
      </c>
      <c r="Q285" s="37">
        <v>38231</v>
      </c>
      <c r="R285" s="33">
        <v>6.43</v>
      </c>
      <c r="S285" s="33">
        <v>5.9</v>
      </c>
      <c r="T285" s="33">
        <v>6.2553999999999998</v>
      </c>
      <c r="U285" s="34">
        <v>690600</v>
      </c>
      <c r="V285" s="33">
        <v>87</v>
      </c>
      <c r="W285" s="33">
        <v>27</v>
      </c>
    </row>
    <row r="286" spans="14:23" ht="18.75" outlineLevel="2">
      <c r="N286" s="32"/>
      <c r="O286" s="32"/>
      <c r="P286" s="32"/>
      <c r="Q286" s="38" t="s">
        <v>58</v>
      </c>
      <c r="R286" s="33"/>
      <c r="S286" s="33"/>
      <c r="T286" s="33">
        <f>SUBTOTAL(1,T265:T285)</f>
        <v>5.0831714285714291</v>
      </c>
      <c r="U286" s="34"/>
      <c r="V286" s="33"/>
      <c r="W286" s="33"/>
    </row>
    <row r="287" spans="14:23" outlineLevel="2">
      <c r="N287" s="29">
        <v>38260</v>
      </c>
      <c r="O287" s="29">
        <v>38261</v>
      </c>
      <c r="P287" s="29">
        <v>38261</v>
      </c>
      <c r="Q287" s="37">
        <v>38261</v>
      </c>
      <c r="R287" s="30">
        <v>6.65</v>
      </c>
      <c r="S287" s="30">
        <v>5.66</v>
      </c>
      <c r="T287" s="30">
        <v>6.3615000000000004</v>
      </c>
      <c r="U287" s="31">
        <v>1187300</v>
      </c>
      <c r="V287" s="30">
        <v>126</v>
      </c>
      <c r="W287" s="30">
        <v>33</v>
      </c>
    </row>
    <row r="288" spans="14:23" outlineLevel="2">
      <c r="N288" s="32">
        <v>38261</v>
      </c>
      <c r="O288" s="32">
        <v>38262</v>
      </c>
      <c r="P288" s="32">
        <v>38264</v>
      </c>
      <c r="Q288" s="37">
        <v>38261</v>
      </c>
      <c r="R288" s="33">
        <v>5.83</v>
      </c>
      <c r="S288" s="33">
        <v>4.95</v>
      </c>
      <c r="T288" s="33">
        <v>5.3822000000000001</v>
      </c>
      <c r="U288" s="34">
        <v>1249700</v>
      </c>
      <c r="V288" s="33">
        <v>165</v>
      </c>
      <c r="W288" s="33">
        <v>36</v>
      </c>
    </row>
    <row r="289" spans="14:23" outlineLevel="2">
      <c r="N289" s="29">
        <v>38264</v>
      </c>
      <c r="O289" s="29">
        <v>38265</v>
      </c>
      <c r="P289" s="29">
        <v>38265</v>
      </c>
      <c r="Q289" s="37">
        <v>38261</v>
      </c>
      <c r="R289" s="30">
        <v>6</v>
      </c>
      <c r="S289" s="30">
        <v>5.6</v>
      </c>
      <c r="T289" s="30">
        <v>5.7206999999999999</v>
      </c>
      <c r="U289" s="31">
        <v>1114100</v>
      </c>
      <c r="V289" s="30">
        <v>143</v>
      </c>
      <c r="W289" s="30">
        <v>36</v>
      </c>
    </row>
    <row r="290" spans="14:23" outlineLevel="2">
      <c r="N290" s="32">
        <v>38265</v>
      </c>
      <c r="O290" s="32">
        <v>38266</v>
      </c>
      <c r="P290" s="32">
        <v>38266</v>
      </c>
      <c r="Q290" s="37">
        <v>38261</v>
      </c>
      <c r="R290" s="33">
        <v>6.2</v>
      </c>
      <c r="S290" s="33">
        <v>5.9749999999999996</v>
      </c>
      <c r="T290" s="33">
        <v>6.0746000000000002</v>
      </c>
      <c r="U290" s="34">
        <v>1127500</v>
      </c>
      <c r="V290" s="33">
        <v>147</v>
      </c>
      <c r="W290" s="33">
        <v>34</v>
      </c>
    </row>
    <row r="291" spans="14:23" outlineLevel="2">
      <c r="N291" s="29">
        <v>38266</v>
      </c>
      <c r="O291" s="29">
        <v>38267</v>
      </c>
      <c r="P291" s="29">
        <v>38267</v>
      </c>
      <c r="Q291" s="37">
        <v>38261</v>
      </c>
      <c r="R291" s="30">
        <v>6.1150000000000002</v>
      </c>
      <c r="S291" s="30">
        <v>5.85</v>
      </c>
      <c r="T291" s="30">
        <v>6.0019</v>
      </c>
      <c r="U291" s="31">
        <v>1346500</v>
      </c>
      <c r="V291" s="30">
        <v>138</v>
      </c>
      <c r="W291" s="30">
        <v>32</v>
      </c>
    </row>
    <row r="292" spans="14:23" outlineLevel="2">
      <c r="N292" s="32">
        <v>38267</v>
      </c>
      <c r="O292" s="32">
        <v>38268</v>
      </c>
      <c r="P292" s="32">
        <v>38268</v>
      </c>
      <c r="Q292" s="37">
        <v>38261</v>
      </c>
      <c r="R292" s="33">
        <v>6.8</v>
      </c>
      <c r="S292" s="33">
        <v>5.6</v>
      </c>
      <c r="T292" s="33">
        <v>6.24</v>
      </c>
      <c r="U292" s="34">
        <v>1539700</v>
      </c>
      <c r="V292" s="33">
        <v>154</v>
      </c>
      <c r="W292" s="33">
        <v>34</v>
      </c>
    </row>
    <row r="293" spans="14:23" outlineLevel="2">
      <c r="N293" s="29">
        <v>38268</v>
      </c>
      <c r="O293" s="29">
        <v>38269</v>
      </c>
      <c r="P293" s="29">
        <v>38271</v>
      </c>
      <c r="Q293" s="37">
        <v>38261</v>
      </c>
      <c r="R293" s="30">
        <v>6.3</v>
      </c>
      <c r="S293" s="30">
        <v>5.15</v>
      </c>
      <c r="T293" s="30">
        <v>5.5930999999999997</v>
      </c>
      <c r="U293" s="31">
        <v>1232100</v>
      </c>
      <c r="V293" s="30">
        <v>138</v>
      </c>
      <c r="W293" s="30">
        <v>36</v>
      </c>
    </row>
    <row r="294" spans="14:23" outlineLevel="2">
      <c r="N294" s="32">
        <v>38271</v>
      </c>
      <c r="O294" s="32">
        <v>38272</v>
      </c>
      <c r="P294" s="32">
        <v>38272</v>
      </c>
      <c r="Q294" s="37">
        <v>38261</v>
      </c>
      <c r="R294" s="33">
        <v>6.08</v>
      </c>
      <c r="S294" s="33">
        <v>5.3150000000000004</v>
      </c>
      <c r="T294" s="33">
        <v>5.6311999999999998</v>
      </c>
      <c r="U294" s="34">
        <v>1362800</v>
      </c>
      <c r="V294" s="33">
        <v>139</v>
      </c>
      <c r="W294" s="33">
        <v>37</v>
      </c>
    </row>
    <row r="295" spans="14:23" outlineLevel="2">
      <c r="N295" s="29">
        <v>38272</v>
      </c>
      <c r="O295" s="29">
        <v>38273</v>
      </c>
      <c r="P295" s="29">
        <v>38273</v>
      </c>
      <c r="Q295" s="37">
        <v>38261</v>
      </c>
      <c r="R295" s="30">
        <v>5.4950000000000001</v>
      </c>
      <c r="S295" s="30">
        <v>5.18</v>
      </c>
      <c r="T295" s="30">
        <v>5.3722000000000003</v>
      </c>
      <c r="U295" s="31">
        <v>1295800</v>
      </c>
      <c r="V295" s="30">
        <v>154</v>
      </c>
      <c r="W295" s="30">
        <v>37</v>
      </c>
    </row>
    <row r="296" spans="14:23" outlineLevel="1">
      <c r="N296" s="32">
        <v>38273</v>
      </c>
      <c r="O296" s="32">
        <v>38274</v>
      </c>
      <c r="P296" s="32">
        <v>38274</v>
      </c>
      <c r="Q296" s="37">
        <v>38261</v>
      </c>
      <c r="R296" s="33">
        <v>5.6</v>
      </c>
      <c r="S296" s="33">
        <v>5.29</v>
      </c>
      <c r="T296" s="33">
        <v>5.3859000000000004</v>
      </c>
      <c r="U296" s="34">
        <v>1571000</v>
      </c>
      <c r="V296" s="33">
        <v>167</v>
      </c>
      <c r="W296" s="33">
        <v>37</v>
      </c>
    </row>
    <row r="297" spans="14:23" outlineLevel="2">
      <c r="N297" s="29">
        <v>38274</v>
      </c>
      <c r="O297" s="29">
        <v>38275</v>
      </c>
      <c r="P297" s="29">
        <v>38275</v>
      </c>
      <c r="Q297" s="37">
        <v>38261</v>
      </c>
      <c r="R297" s="30">
        <v>5.92</v>
      </c>
      <c r="S297" s="30">
        <v>5.6550000000000002</v>
      </c>
      <c r="T297" s="30">
        <v>5.7599</v>
      </c>
      <c r="U297" s="31">
        <v>998400</v>
      </c>
      <c r="V297" s="30">
        <v>116</v>
      </c>
      <c r="W297" s="30">
        <v>33</v>
      </c>
    </row>
    <row r="298" spans="14:23" outlineLevel="2">
      <c r="N298" s="32">
        <v>38275</v>
      </c>
      <c r="O298" s="32">
        <v>38276</v>
      </c>
      <c r="P298" s="32">
        <v>38278</v>
      </c>
      <c r="Q298" s="37">
        <v>38261</v>
      </c>
      <c r="R298" s="33">
        <v>5.7850000000000001</v>
      </c>
      <c r="S298" s="33">
        <v>5.55</v>
      </c>
      <c r="T298" s="33">
        <v>5.6443000000000003</v>
      </c>
      <c r="U298" s="34">
        <v>1160700</v>
      </c>
      <c r="V298" s="33">
        <v>120</v>
      </c>
      <c r="W298" s="33">
        <v>32</v>
      </c>
    </row>
    <row r="299" spans="14:23" outlineLevel="2">
      <c r="N299" s="29">
        <v>38278</v>
      </c>
      <c r="O299" s="29">
        <v>38279</v>
      </c>
      <c r="P299" s="29">
        <v>38279</v>
      </c>
      <c r="Q299" s="37">
        <v>38261</v>
      </c>
      <c r="R299" s="30">
        <v>6.15</v>
      </c>
      <c r="S299" s="30">
        <v>5.4</v>
      </c>
      <c r="T299" s="30">
        <v>5.6372</v>
      </c>
      <c r="U299" s="31">
        <v>1577800</v>
      </c>
      <c r="V299" s="30">
        <v>160</v>
      </c>
      <c r="W299" s="30">
        <v>33</v>
      </c>
    </row>
    <row r="300" spans="14:23" outlineLevel="2">
      <c r="N300" s="32">
        <v>38279</v>
      </c>
      <c r="O300" s="32">
        <v>38280</v>
      </c>
      <c r="P300" s="32">
        <v>38280</v>
      </c>
      <c r="Q300" s="37">
        <v>38261</v>
      </c>
      <c r="R300" s="33">
        <v>6.48</v>
      </c>
      <c r="S300" s="33">
        <v>5.75</v>
      </c>
      <c r="T300" s="33">
        <v>6.1336000000000004</v>
      </c>
      <c r="U300" s="34">
        <v>1680800</v>
      </c>
      <c r="V300" s="33">
        <v>166</v>
      </c>
      <c r="W300" s="33">
        <v>34</v>
      </c>
    </row>
    <row r="301" spans="14:23" outlineLevel="2">
      <c r="N301" s="29">
        <v>38280</v>
      </c>
      <c r="O301" s="29">
        <v>38281</v>
      </c>
      <c r="P301" s="29">
        <v>38281</v>
      </c>
      <c r="Q301" s="37">
        <v>38261</v>
      </c>
      <c r="R301" s="30">
        <v>7.42</v>
      </c>
      <c r="S301" s="30">
        <v>6.85</v>
      </c>
      <c r="T301" s="30">
        <v>7.2674000000000003</v>
      </c>
      <c r="U301" s="31">
        <v>1479000</v>
      </c>
      <c r="V301" s="30">
        <v>135</v>
      </c>
      <c r="W301" s="30">
        <v>36</v>
      </c>
    </row>
    <row r="302" spans="14:23" outlineLevel="2">
      <c r="N302" s="32">
        <v>38281</v>
      </c>
      <c r="O302" s="32">
        <v>38282</v>
      </c>
      <c r="P302" s="32">
        <v>38282</v>
      </c>
      <c r="Q302" s="37">
        <v>38261</v>
      </c>
      <c r="R302" s="33">
        <v>7.5</v>
      </c>
      <c r="S302" s="33">
        <v>7.09</v>
      </c>
      <c r="T302" s="33">
        <v>7.3506999999999998</v>
      </c>
      <c r="U302" s="34">
        <v>1248900</v>
      </c>
      <c r="V302" s="33">
        <v>119</v>
      </c>
      <c r="W302" s="33">
        <v>34</v>
      </c>
    </row>
    <row r="303" spans="14:23" outlineLevel="2">
      <c r="N303" s="29">
        <v>38282</v>
      </c>
      <c r="O303" s="29">
        <v>38283</v>
      </c>
      <c r="P303" s="29">
        <v>38285</v>
      </c>
      <c r="Q303" s="37">
        <v>38261</v>
      </c>
      <c r="R303" s="30">
        <v>7.28</v>
      </c>
      <c r="S303" s="30">
        <v>6.95</v>
      </c>
      <c r="T303" s="30">
        <v>7.1151</v>
      </c>
      <c r="U303" s="31">
        <v>1038300</v>
      </c>
      <c r="V303" s="30">
        <v>125</v>
      </c>
      <c r="W303" s="30">
        <v>34</v>
      </c>
    </row>
    <row r="304" spans="14:23" outlineLevel="2">
      <c r="N304" s="32">
        <v>38285</v>
      </c>
      <c r="O304" s="32">
        <v>38286</v>
      </c>
      <c r="P304" s="32">
        <v>38286</v>
      </c>
      <c r="Q304" s="37">
        <v>38261</v>
      </c>
      <c r="R304" s="33">
        <v>7.85</v>
      </c>
      <c r="S304" s="33">
        <v>7.6</v>
      </c>
      <c r="T304" s="33">
        <v>7.7541000000000002</v>
      </c>
      <c r="U304" s="34">
        <v>1004300</v>
      </c>
      <c r="V304" s="33">
        <v>112</v>
      </c>
      <c r="W304" s="33">
        <v>33</v>
      </c>
    </row>
    <row r="305" spans="14:23" outlineLevel="2">
      <c r="N305" s="29">
        <v>38286</v>
      </c>
      <c r="O305" s="29">
        <v>38287</v>
      </c>
      <c r="P305" s="29">
        <v>38287</v>
      </c>
      <c r="Q305" s="37">
        <v>38261</v>
      </c>
      <c r="R305" s="30">
        <v>7.85</v>
      </c>
      <c r="S305" s="30">
        <v>7.7249999999999996</v>
      </c>
      <c r="T305" s="30">
        <v>7.7765000000000004</v>
      </c>
      <c r="U305" s="31">
        <v>877900</v>
      </c>
      <c r="V305" s="30">
        <v>105</v>
      </c>
      <c r="W305" s="30">
        <v>35</v>
      </c>
    </row>
    <row r="306" spans="14:23" outlineLevel="2">
      <c r="N306" s="32">
        <v>38287</v>
      </c>
      <c r="O306" s="32">
        <v>38288</v>
      </c>
      <c r="P306" s="32">
        <v>38288</v>
      </c>
      <c r="Q306" s="37">
        <v>38261</v>
      </c>
      <c r="R306" s="33">
        <v>8.2149999999999999</v>
      </c>
      <c r="S306" s="33">
        <v>7.7</v>
      </c>
      <c r="T306" s="33">
        <v>8.1204999999999998</v>
      </c>
      <c r="U306" s="34">
        <v>1192100</v>
      </c>
      <c r="V306" s="33">
        <v>122</v>
      </c>
      <c r="W306" s="33">
        <v>34</v>
      </c>
    </row>
    <row r="307" spans="14:23" outlineLevel="2">
      <c r="N307" s="29">
        <v>38288</v>
      </c>
      <c r="O307" s="29">
        <v>38289</v>
      </c>
      <c r="P307" s="29">
        <v>38291</v>
      </c>
      <c r="Q307" s="37">
        <v>38261</v>
      </c>
      <c r="R307" s="30">
        <v>7.2</v>
      </c>
      <c r="S307" s="30">
        <v>6.15</v>
      </c>
      <c r="T307" s="30">
        <v>6.8007</v>
      </c>
      <c r="U307" s="31">
        <v>970000</v>
      </c>
      <c r="V307" s="30">
        <v>104</v>
      </c>
      <c r="W307" s="30">
        <v>33</v>
      </c>
    </row>
    <row r="308" spans="14:23" ht="18.75" outlineLevel="2">
      <c r="N308" s="29"/>
      <c r="O308" s="29"/>
      <c r="P308" s="29"/>
      <c r="Q308" s="38" t="s">
        <v>59</v>
      </c>
      <c r="R308" s="30"/>
      <c r="S308" s="30"/>
      <c r="T308" s="30">
        <f>SUBTOTAL(1,T287:T307)</f>
        <v>6.339204761904762</v>
      </c>
      <c r="U308" s="31"/>
      <c r="V308" s="30"/>
      <c r="W308" s="30"/>
    </row>
    <row r="309" spans="14:23" outlineLevel="2">
      <c r="N309" s="32">
        <v>38289</v>
      </c>
      <c r="O309" s="32">
        <v>38292</v>
      </c>
      <c r="P309" s="32">
        <v>38292</v>
      </c>
      <c r="Q309" s="37">
        <v>38292</v>
      </c>
      <c r="R309" s="33">
        <v>7</v>
      </c>
      <c r="S309" s="33">
        <v>6.25</v>
      </c>
      <c r="T309" s="33">
        <v>6.4295</v>
      </c>
      <c r="U309" s="34">
        <v>1020900</v>
      </c>
      <c r="V309" s="33">
        <v>124</v>
      </c>
      <c r="W309" s="33">
        <v>39</v>
      </c>
    </row>
    <row r="310" spans="14:23" outlineLevel="2">
      <c r="N310" s="29">
        <v>38292</v>
      </c>
      <c r="O310" s="29">
        <v>38293</v>
      </c>
      <c r="P310" s="29">
        <v>38293</v>
      </c>
      <c r="Q310" s="37">
        <v>38292</v>
      </c>
      <c r="R310" s="30">
        <v>7.5</v>
      </c>
      <c r="S310" s="30">
        <v>6.8</v>
      </c>
      <c r="T310" s="30">
        <v>6.9782999999999999</v>
      </c>
      <c r="U310" s="31">
        <v>773100</v>
      </c>
      <c r="V310" s="30">
        <v>101</v>
      </c>
      <c r="W310" s="30">
        <v>38</v>
      </c>
    </row>
    <row r="311" spans="14:23" outlineLevel="2">
      <c r="N311" s="32">
        <v>38293</v>
      </c>
      <c r="O311" s="32">
        <v>38294</v>
      </c>
      <c r="P311" s="32">
        <v>38294</v>
      </c>
      <c r="Q311" s="37">
        <v>38292</v>
      </c>
      <c r="R311" s="33">
        <v>7.25</v>
      </c>
      <c r="S311" s="33">
        <v>6.76</v>
      </c>
      <c r="T311" s="33">
        <v>6.8863000000000003</v>
      </c>
      <c r="U311" s="34">
        <v>892700</v>
      </c>
      <c r="V311" s="33">
        <v>107</v>
      </c>
      <c r="W311" s="33">
        <v>33</v>
      </c>
    </row>
    <row r="312" spans="14:23" outlineLevel="2">
      <c r="N312" s="29">
        <v>38294</v>
      </c>
      <c r="O312" s="29">
        <v>38295</v>
      </c>
      <c r="P312" s="29">
        <v>38295</v>
      </c>
      <c r="Q312" s="37">
        <v>38292</v>
      </c>
      <c r="R312" s="30">
        <v>7.335</v>
      </c>
      <c r="S312" s="30">
        <v>7.1</v>
      </c>
      <c r="T312" s="30">
        <v>7.2515999999999998</v>
      </c>
      <c r="U312" s="31">
        <v>695100</v>
      </c>
      <c r="V312" s="30">
        <v>86</v>
      </c>
      <c r="W312" s="30">
        <v>33</v>
      </c>
    </row>
    <row r="313" spans="14:23" outlineLevel="2">
      <c r="N313" s="32">
        <v>38295</v>
      </c>
      <c r="O313" s="32">
        <v>38296</v>
      </c>
      <c r="P313" s="32">
        <v>38296</v>
      </c>
      <c r="Q313" s="37">
        <v>38292</v>
      </c>
      <c r="R313" s="33">
        <v>7.65</v>
      </c>
      <c r="S313" s="33">
        <v>7.0049999999999999</v>
      </c>
      <c r="T313" s="33">
        <v>7.3990999999999998</v>
      </c>
      <c r="U313" s="34">
        <v>1309000</v>
      </c>
      <c r="V313" s="33">
        <v>147</v>
      </c>
      <c r="W313" s="33">
        <v>35</v>
      </c>
    </row>
    <row r="314" spans="14:23" outlineLevel="2">
      <c r="N314" s="29">
        <v>38296</v>
      </c>
      <c r="O314" s="29">
        <v>38297</v>
      </c>
      <c r="P314" s="29">
        <v>38299</v>
      </c>
      <c r="Q314" s="37">
        <v>38292</v>
      </c>
      <c r="R314" s="30">
        <v>6.88</v>
      </c>
      <c r="S314" s="30">
        <v>5.95</v>
      </c>
      <c r="T314" s="30">
        <v>6.0766999999999998</v>
      </c>
      <c r="U314" s="31">
        <v>847200</v>
      </c>
      <c r="V314" s="30">
        <v>106</v>
      </c>
      <c r="W314" s="30">
        <v>35</v>
      </c>
    </row>
    <row r="315" spans="14:23" outlineLevel="2">
      <c r="N315" s="32">
        <v>38299</v>
      </c>
      <c r="O315" s="32">
        <v>38300</v>
      </c>
      <c r="P315" s="32">
        <v>38300</v>
      </c>
      <c r="Q315" s="37">
        <v>38292</v>
      </c>
      <c r="R315" s="33">
        <v>6.9050000000000002</v>
      </c>
      <c r="S315" s="33">
        <v>5.55</v>
      </c>
      <c r="T315" s="33">
        <v>6.6205999999999996</v>
      </c>
      <c r="U315" s="34">
        <v>750200</v>
      </c>
      <c r="V315" s="33">
        <v>95</v>
      </c>
      <c r="W315" s="33">
        <v>33</v>
      </c>
    </row>
    <row r="316" spans="14:23" outlineLevel="2">
      <c r="N316" s="29">
        <v>38300</v>
      </c>
      <c r="O316" s="29">
        <v>38301</v>
      </c>
      <c r="P316" s="29">
        <v>38301</v>
      </c>
      <c r="Q316" s="37">
        <v>38292</v>
      </c>
      <c r="R316" s="30">
        <v>6.37</v>
      </c>
      <c r="S316" s="30">
        <v>5.55</v>
      </c>
      <c r="T316" s="30">
        <v>5.7961</v>
      </c>
      <c r="U316" s="31">
        <v>807300</v>
      </c>
      <c r="V316" s="30">
        <v>112</v>
      </c>
      <c r="W316" s="30">
        <v>35</v>
      </c>
    </row>
    <row r="317" spans="14:23" outlineLevel="2">
      <c r="N317" s="32">
        <v>38301</v>
      </c>
      <c r="O317" s="32">
        <v>38302</v>
      </c>
      <c r="P317" s="32">
        <v>38302</v>
      </c>
      <c r="Q317" s="37">
        <v>38292</v>
      </c>
      <c r="R317" s="33">
        <v>6.2549999999999999</v>
      </c>
      <c r="S317" s="33">
        <v>5.6</v>
      </c>
      <c r="T317" s="33">
        <v>6.1243999999999996</v>
      </c>
      <c r="U317" s="34">
        <v>712800</v>
      </c>
      <c r="V317" s="33">
        <v>93</v>
      </c>
      <c r="W317" s="33">
        <v>34</v>
      </c>
    </row>
    <row r="318" spans="14:23" outlineLevel="1">
      <c r="N318" s="29">
        <v>38302</v>
      </c>
      <c r="O318" s="29">
        <v>38303</v>
      </c>
      <c r="P318" s="29">
        <v>38303</v>
      </c>
      <c r="Q318" s="37">
        <v>38292</v>
      </c>
      <c r="R318" s="30">
        <v>6.2350000000000003</v>
      </c>
      <c r="S318" s="30">
        <v>6.08</v>
      </c>
      <c r="T318" s="30">
        <v>6.1851000000000003</v>
      </c>
      <c r="U318" s="31">
        <v>706200</v>
      </c>
      <c r="V318" s="30">
        <v>79</v>
      </c>
      <c r="W318" s="30">
        <v>31</v>
      </c>
    </row>
    <row r="319" spans="14:23" outlineLevel="2">
      <c r="N319" s="32">
        <v>38303</v>
      </c>
      <c r="O319" s="32">
        <v>38304</v>
      </c>
      <c r="P319" s="32">
        <v>38306</v>
      </c>
      <c r="Q319" s="37">
        <v>38292</v>
      </c>
      <c r="R319" s="33">
        <v>6.31</v>
      </c>
      <c r="S319" s="33">
        <v>5.69</v>
      </c>
      <c r="T319" s="33">
        <v>5.9042000000000003</v>
      </c>
      <c r="U319" s="34">
        <v>994100</v>
      </c>
      <c r="V319" s="33">
        <v>117</v>
      </c>
      <c r="W319" s="33">
        <v>34</v>
      </c>
    </row>
    <row r="320" spans="14:23" outlineLevel="2">
      <c r="N320" s="29">
        <v>38306</v>
      </c>
      <c r="O320" s="29">
        <v>38307</v>
      </c>
      <c r="P320" s="29">
        <v>38307</v>
      </c>
      <c r="Q320" s="37">
        <v>38292</v>
      </c>
      <c r="R320" s="30">
        <v>6.25</v>
      </c>
      <c r="S320" s="30">
        <v>5.55</v>
      </c>
      <c r="T320" s="30">
        <v>6.0195999999999996</v>
      </c>
      <c r="U320" s="31">
        <v>643000</v>
      </c>
      <c r="V320" s="30">
        <v>100</v>
      </c>
      <c r="W320" s="30">
        <v>35</v>
      </c>
    </row>
    <row r="321" spans="14:23" outlineLevel="2">
      <c r="N321" s="32">
        <v>38307</v>
      </c>
      <c r="O321" s="32">
        <v>38308</v>
      </c>
      <c r="P321" s="32">
        <v>38308</v>
      </c>
      <c r="Q321" s="37">
        <v>38292</v>
      </c>
      <c r="R321" s="33">
        <v>6.68</v>
      </c>
      <c r="S321" s="33">
        <v>6.1449999999999996</v>
      </c>
      <c r="T321" s="33">
        <v>6.5697999999999999</v>
      </c>
      <c r="U321" s="34">
        <v>820200</v>
      </c>
      <c r="V321" s="33">
        <v>105</v>
      </c>
      <c r="W321" s="33">
        <v>35</v>
      </c>
    </row>
    <row r="322" spans="14:23" outlineLevel="2">
      <c r="N322" s="29">
        <v>38308</v>
      </c>
      <c r="O322" s="29">
        <v>38309</v>
      </c>
      <c r="P322" s="29">
        <v>38309</v>
      </c>
      <c r="Q322" s="37">
        <v>38292</v>
      </c>
      <c r="R322" s="30">
        <v>6.23</v>
      </c>
      <c r="S322" s="30">
        <v>5.5</v>
      </c>
      <c r="T322" s="30">
        <v>6.0560999999999998</v>
      </c>
      <c r="U322" s="31">
        <v>980900</v>
      </c>
      <c r="V322" s="30">
        <v>132</v>
      </c>
      <c r="W322" s="30">
        <v>38</v>
      </c>
    </row>
    <row r="323" spans="14:23" outlineLevel="2">
      <c r="N323" s="32">
        <v>38309</v>
      </c>
      <c r="O323" s="32">
        <v>38310</v>
      </c>
      <c r="P323" s="32">
        <v>38310</v>
      </c>
      <c r="Q323" s="37">
        <v>38292</v>
      </c>
      <c r="R323" s="33">
        <v>6.0149999999999997</v>
      </c>
      <c r="S323" s="33">
        <v>5.2</v>
      </c>
      <c r="T323" s="33">
        <v>5.5928000000000004</v>
      </c>
      <c r="U323" s="34">
        <v>809900</v>
      </c>
      <c r="V323" s="33">
        <v>117</v>
      </c>
      <c r="W323" s="33">
        <v>35</v>
      </c>
    </row>
    <row r="324" spans="14:23" outlineLevel="2">
      <c r="N324" s="29">
        <v>38310</v>
      </c>
      <c r="O324" s="29">
        <v>38311</v>
      </c>
      <c r="P324" s="29">
        <v>38313</v>
      </c>
      <c r="Q324" s="37">
        <v>38292</v>
      </c>
      <c r="R324" s="30">
        <v>5.12</v>
      </c>
      <c r="S324" s="30">
        <v>4.6100000000000003</v>
      </c>
      <c r="T324" s="30">
        <v>4.8108000000000004</v>
      </c>
      <c r="U324" s="31">
        <v>1127600</v>
      </c>
      <c r="V324" s="30">
        <v>150</v>
      </c>
      <c r="W324" s="30">
        <v>40</v>
      </c>
    </row>
    <row r="325" spans="14:23" outlineLevel="2">
      <c r="N325" s="32">
        <v>38313</v>
      </c>
      <c r="O325" s="32">
        <v>38314</v>
      </c>
      <c r="P325" s="32">
        <v>38314</v>
      </c>
      <c r="Q325" s="37">
        <v>38292</v>
      </c>
      <c r="R325" s="33">
        <v>5.5</v>
      </c>
      <c r="S325" s="33">
        <v>5</v>
      </c>
      <c r="T325" s="33">
        <v>5.2447999999999997</v>
      </c>
      <c r="U325" s="34">
        <v>1058400</v>
      </c>
      <c r="V325" s="33">
        <v>126</v>
      </c>
      <c r="W325" s="33">
        <v>37</v>
      </c>
    </row>
    <row r="326" spans="14:23" outlineLevel="2">
      <c r="N326" s="29">
        <v>38314</v>
      </c>
      <c r="O326" s="29">
        <v>38315</v>
      </c>
      <c r="P326" s="29">
        <v>38315</v>
      </c>
      <c r="Q326" s="37">
        <v>38292</v>
      </c>
      <c r="R326" s="30">
        <v>5.5</v>
      </c>
      <c r="S326" s="30">
        <v>4.9800000000000004</v>
      </c>
      <c r="T326" s="30">
        <v>5.2386999999999997</v>
      </c>
      <c r="U326" s="31">
        <v>938900</v>
      </c>
      <c r="V326" s="30">
        <v>126</v>
      </c>
      <c r="W326" s="30">
        <v>35</v>
      </c>
    </row>
    <row r="327" spans="14:23" outlineLevel="2">
      <c r="N327" s="32">
        <v>38315</v>
      </c>
      <c r="O327" s="32">
        <v>38316</v>
      </c>
      <c r="P327" s="32">
        <v>38320</v>
      </c>
      <c r="Q327" s="37">
        <v>38292</v>
      </c>
      <c r="R327" s="33">
        <v>6.08</v>
      </c>
      <c r="S327" s="33">
        <v>4.47</v>
      </c>
      <c r="T327" s="33">
        <v>5.0141999999999998</v>
      </c>
      <c r="U327" s="34">
        <v>1107400</v>
      </c>
      <c r="V327" s="33">
        <v>143</v>
      </c>
      <c r="W327" s="33">
        <v>37</v>
      </c>
    </row>
    <row r="328" spans="14:23" outlineLevel="2">
      <c r="N328" s="29">
        <v>38320</v>
      </c>
      <c r="O328" s="29">
        <v>38321</v>
      </c>
      <c r="P328" s="29">
        <v>38321</v>
      </c>
      <c r="Q328" s="37">
        <v>38292</v>
      </c>
      <c r="R328" s="30">
        <v>7.2</v>
      </c>
      <c r="S328" s="30">
        <v>5.79</v>
      </c>
      <c r="T328" s="30">
        <v>6.7625999999999999</v>
      </c>
      <c r="U328" s="31">
        <v>662500</v>
      </c>
      <c r="V328" s="30">
        <v>91</v>
      </c>
      <c r="W328" s="30">
        <v>35</v>
      </c>
    </row>
    <row r="329" spans="14:23" ht="18.75" outlineLevel="2">
      <c r="N329" s="29"/>
      <c r="O329" s="29"/>
      <c r="P329" s="29"/>
      <c r="Q329" s="38" t="s">
        <v>60</v>
      </c>
      <c r="R329" s="30"/>
      <c r="S329" s="30"/>
      <c r="T329" s="30">
        <f>SUBTOTAL(1,T309:T328)</f>
        <v>6.1480650000000008</v>
      </c>
      <c r="U329" s="31"/>
      <c r="V329" s="30"/>
      <c r="W329" s="30"/>
    </row>
    <row r="330" spans="14:23" outlineLevel="2">
      <c r="N330" s="32">
        <v>38321</v>
      </c>
      <c r="O330" s="32">
        <v>38322</v>
      </c>
      <c r="P330" s="32">
        <v>38322</v>
      </c>
      <c r="Q330" s="37">
        <v>38322</v>
      </c>
      <c r="R330" s="33">
        <v>7</v>
      </c>
      <c r="S330" s="33">
        <v>6.6</v>
      </c>
      <c r="T330" s="33">
        <v>6.7877000000000001</v>
      </c>
      <c r="U330" s="34">
        <v>571500</v>
      </c>
      <c r="V330" s="33">
        <v>88</v>
      </c>
      <c r="W330" s="33">
        <v>35</v>
      </c>
    </row>
    <row r="331" spans="14:23" outlineLevel="2">
      <c r="N331" s="29">
        <v>38322</v>
      </c>
      <c r="O331" s="29">
        <v>38323</v>
      </c>
      <c r="P331" s="29">
        <v>38323</v>
      </c>
      <c r="Q331" s="37">
        <v>38322</v>
      </c>
      <c r="R331" s="30">
        <v>7</v>
      </c>
      <c r="S331" s="30">
        <v>6.65</v>
      </c>
      <c r="T331" s="30">
        <v>6.7789000000000001</v>
      </c>
      <c r="U331" s="31">
        <v>710400</v>
      </c>
      <c r="V331" s="30">
        <v>105</v>
      </c>
      <c r="W331" s="30">
        <v>38</v>
      </c>
    </row>
    <row r="332" spans="14:23" outlineLevel="2">
      <c r="N332" s="32">
        <v>38323</v>
      </c>
      <c r="O332" s="32">
        <v>38324</v>
      </c>
      <c r="P332" s="32">
        <v>38324</v>
      </c>
      <c r="Q332" s="37">
        <v>38322</v>
      </c>
      <c r="R332" s="33">
        <v>6.7649999999999997</v>
      </c>
      <c r="S332" s="33">
        <v>6.31</v>
      </c>
      <c r="T332" s="33">
        <v>6.6852</v>
      </c>
      <c r="U332" s="34">
        <v>730000</v>
      </c>
      <c r="V332" s="33">
        <v>103</v>
      </c>
      <c r="W332" s="33">
        <v>38</v>
      </c>
    </row>
    <row r="333" spans="14:23" outlineLevel="2">
      <c r="N333" s="29">
        <v>38324</v>
      </c>
      <c r="O333" s="29">
        <v>38325</v>
      </c>
      <c r="P333" s="29">
        <v>38327</v>
      </c>
      <c r="Q333" s="37">
        <v>38322</v>
      </c>
      <c r="R333" s="30">
        <v>6.1449999999999996</v>
      </c>
      <c r="S333" s="30">
        <v>5.9</v>
      </c>
      <c r="T333" s="30">
        <v>6.0407000000000002</v>
      </c>
      <c r="U333" s="31">
        <v>1098100</v>
      </c>
      <c r="V333" s="30">
        <v>127</v>
      </c>
      <c r="W333" s="30">
        <v>37</v>
      </c>
    </row>
    <row r="334" spans="14:23" outlineLevel="2">
      <c r="N334" s="32">
        <v>38327</v>
      </c>
      <c r="O334" s="32">
        <v>38328</v>
      </c>
      <c r="P334" s="32">
        <v>38328</v>
      </c>
      <c r="Q334" s="37">
        <v>38322</v>
      </c>
      <c r="R334" s="33">
        <v>6.26</v>
      </c>
      <c r="S334" s="33">
        <v>5.6</v>
      </c>
      <c r="T334" s="33">
        <v>6.0506000000000002</v>
      </c>
      <c r="U334" s="34">
        <v>811900</v>
      </c>
      <c r="V334" s="33">
        <v>105</v>
      </c>
      <c r="W334" s="33">
        <v>28</v>
      </c>
    </row>
    <row r="335" spans="14:23" outlineLevel="2">
      <c r="N335" s="29">
        <v>38328</v>
      </c>
      <c r="O335" s="29">
        <v>38329</v>
      </c>
      <c r="P335" s="29">
        <v>38329</v>
      </c>
      <c r="Q335" s="37">
        <v>38322</v>
      </c>
      <c r="R335" s="30">
        <v>6.2</v>
      </c>
      <c r="S335" s="30">
        <v>5.94</v>
      </c>
      <c r="T335" s="30">
        <v>6.0343999999999998</v>
      </c>
      <c r="U335" s="31">
        <v>1252400</v>
      </c>
      <c r="V335" s="30">
        <v>141</v>
      </c>
      <c r="W335" s="30">
        <v>35</v>
      </c>
    </row>
    <row r="336" spans="14:23" outlineLevel="2">
      <c r="N336" s="32">
        <v>38329</v>
      </c>
      <c r="O336" s="32">
        <v>38330</v>
      </c>
      <c r="P336" s="32">
        <v>38330</v>
      </c>
      <c r="Q336" s="37">
        <v>38322</v>
      </c>
      <c r="R336" s="33">
        <v>6.09</v>
      </c>
      <c r="S336" s="33">
        <v>5.8</v>
      </c>
      <c r="T336" s="33">
        <v>5.976</v>
      </c>
      <c r="U336" s="34">
        <v>1188200</v>
      </c>
      <c r="V336" s="33">
        <v>142</v>
      </c>
      <c r="W336" s="33">
        <v>32</v>
      </c>
    </row>
    <row r="337" spans="14:23" outlineLevel="2">
      <c r="N337" s="29">
        <v>38330</v>
      </c>
      <c r="O337" s="29">
        <v>38331</v>
      </c>
      <c r="P337" s="29">
        <v>38331</v>
      </c>
      <c r="Q337" s="37">
        <v>38322</v>
      </c>
      <c r="R337" s="30">
        <v>6.15</v>
      </c>
      <c r="S337" s="30">
        <v>5.9349999999999996</v>
      </c>
      <c r="T337" s="30">
        <v>6.0435999999999996</v>
      </c>
      <c r="U337" s="31">
        <v>906600</v>
      </c>
      <c r="V337" s="30">
        <v>115</v>
      </c>
      <c r="W337" s="30">
        <v>33</v>
      </c>
    </row>
    <row r="338" spans="14:23" outlineLevel="2">
      <c r="N338" s="32">
        <v>38331</v>
      </c>
      <c r="O338" s="32">
        <v>38332</v>
      </c>
      <c r="P338" s="32">
        <v>38334</v>
      </c>
      <c r="Q338" s="37">
        <v>38322</v>
      </c>
      <c r="R338" s="33">
        <v>6.42</v>
      </c>
      <c r="S338" s="33">
        <v>6.18</v>
      </c>
      <c r="T338" s="33">
        <v>6.2881</v>
      </c>
      <c r="U338" s="34">
        <v>907800</v>
      </c>
      <c r="V338" s="33">
        <v>118</v>
      </c>
      <c r="W338" s="33">
        <v>33</v>
      </c>
    </row>
    <row r="339" spans="14:23" outlineLevel="1">
      <c r="N339" s="29">
        <v>38334</v>
      </c>
      <c r="O339" s="29">
        <v>38335</v>
      </c>
      <c r="P339" s="29">
        <v>38335</v>
      </c>
      <c r="Q339" s="37">
        <v>38322</v>
      </c>
      <c r="R339" s="30">
        <v>6.9550000000000001</v>
      </c>
      <c r="S339" s="30">
        <v>6.72</v>
      </c>
      <c r="T339" s="30">
        <v>6.8883999999999999</v>
      </c>
      <c r="U339" s="31">
        <v>989100</v>
      </c>
      <c r="V339" s="30">
        <v>122</v>
      </c>
      <c r="W339" s="30">
        <v>35</v>
      </c>
    </row>
    <row r="340" spans="14:23" outlineLevel="2">
      <c r="N340" s="32">
        <v>38335</v>
      </c>
      <c r="O340" s="32">
        <v>38336</v>
      </c>
      <c r="P340" s="32">
        <v>38336</v>
      </c>
      <c r="Q340" s="37">
        <v>38322</v>
      </c>
      <c r="R340" s="33">
        <v>7.27</v>
      </c>
      <c r="S340" s="33">
        <v>6.8</v>
      </c>
      <c r="T340" s="33">
        <v>7.1012000000000004</v>
      </c>
      <c r="U340" s="34">
        <v>1009400</v>
      </c>
      <c r="V340" s="33">
        <v>117</v>
      </c>
      <c r="W340" s="33">
        <v>33</v>
      </c>
    </row>
    <row r="341" spans="14:23" outlineLevel="2">
      <c r="N341" s="29">
        <v>38336</v>
      </c>
      <c r="O341" s="29">
        <v>38337</v>
      </c>
      <c r="P341" s="29">
        <v>38337</v>
      </c>
      <c r="Q341" s="37">
        <v>38322</v>
      </c>
      <c r="R341" s="30">
        <v>7.13</v>
      </c>
      <c r="S341" s="30">
        <v>6.96</v>
      </c>
      <c r="T341" s="30">
        <v>7.0434000000000001</v>
      </c>
      <c r="U341" s="31">
        <v>858600</v>
      </c>
      <c r="V341" s="30">
        <v>98</v>
      </c>
      <c r="W341" s="30">
        <v>34</v>
      </c>
    </row>
    <row r="342" spans="14:23" outlineLevel="2">
      <c r="N342" s="32">
        <v>38337</v>
      </c>
      <c r="O342" s="32">
        <v>38338</v>
      </c>
      <c r="P342" s="32">
        <v>38338</v>
      </c>
      <c r="Q342" s="37">
        <v>38322</v>
      </c>
      <c r="R342" s="33">
        <v>7.085</v>
      </c>
      <c r="S342" s="33">
        <v>6.79</v>
      </c>
      <c r="T342" s="33">
        <v>6.8768000000000002</v>
      </c>
      <c r="U342" s="34">
        <v>968600</v>
      </c>
      <c r="V342" s="33">
        <v>91</v>
      </c>
      <c r="W342" s="33">
        <v>29</v>
      </c>
    </row>
    <row r="343" spans="14:23" outlineLevel="2">
      <c r="N343" s="29">
        <v>38338</v>
      </c>
      <c r="O343" s="29">
        <v>38339</v>
      </c>
      <c r="P343" s="29">
        <v>38341</v>
      </c>
      <c r="Q343" s="37">
        <v>38322</v>
      </c>
      <c r="R343" s="30">
        <v>7.55</v>
      </c>
      <c r="S343" s="30">
        <v>7.07</v>
      </c>
      <c r="T343" s="30">
        <v>7.2641</v>
      </c>
      <c r="U343" s="31">
        <v>893800</v>
      </c>
      <c r="V343" s="30">
        <v>113</v>
      </c>
      <c r="W343" s="30">
        <v>34</v>
      </c>
    </row>
    <row r="344" spans="14:23" outlineLevel="2">
      <c r="N344" s="32">
        <v>38341</v>
      </c>
      <c r="O344" s="32">
        <v>38342</v>
      </c>
      <c r="P344" s="32">
        <v>38342</v>
      </c>
      <c r="Q344" s="37">
        <v>38322</v>
      </c>
      <c r="R344" s="33">
        <v>7.3</v>
      </c>
      <c r="S344" s="33">
        <v>6.8425000000000002</v>
      </c>
      <c r="T344" s="33">
        <v>7.1402999999999999</v>
      </c>
      <c r="U344" s="34">
        <v>883000</v>
      </c>
      <c r="V344" s="33">
        <v>103</v>
      </c>
      <c r="W344" s="33">
        <v>33</v>
      </c>
    </row>
    <row r="345" spans="14:23" outlineLevel="2">
      <c r="N345" s="29">
        <v>38342</v>
      </c>
      <c r="O345" s="29">
        <v>38343</v>
      </c>
      <c r="P345" s="29">
        <v>38343</v>
      </c>
      <c r="Q345" s="37">
        <v>38322</v>
      </c>
      <c r="R345" s="30">
        <v>6.93</v>
      </c>
      <c r="S345" s="30">
        <v>6.7</v>
      </c>
      <c r="T345" s="30">
        <v>6.8288000000000002</v>
      </c>
      <c r="U345" s="31">
        <v>1118400</v>
      </c>
      <c r="V345" s="30">
        <v>129</v>
      </c>
      <c r="W345" s="30">
        <v>36</v>
      </c>
    </row>
    <row r="346" spans="14:23" outlineLevel="2">
      <c r="N346" s="32">
        <v>38343</v>
      </c>
      <c r="O346" s="32">
        <v>38344</v>
      </c>
      <c r="P346" s="32">
        <v>38344</v>
      </c>
      <c r="Q346" s="37">
        <v>38322</v>
      </c>
      <c r="R346" s="33">
        <v>7.12</v>
      </c>
      <c r="S346" s="33">
        <v>6.94</v>
      </c>
      <c r="T346" s="33">
        <v>7.0510000000000002</v>
      </c>
      <c r="U346" s="34">
        <v>956800</v>
      </c>
      <c r="V346" s="33">
        <v>100</v>
      </c>
      <c r="W346" s="33">
        <v>30</v>
      </c>
    </row>
    <row r="347" spans="14:23" outlineLevel="2">
      <c r="N347" s="29">
        <v>38344</v>
      </c>
      <c r="O347" s="29">
        <v>38345</v>
      </c>
      <c r="P347" s="29">
        <v>38348</v>
      </c>
      <c r="Q347" s="37">
        <v>38322</v>
      </c>
      <c r="R347" s="30">
        <v>7.2</v>
      </c>
      <c r="S347" s="30">
        <v>6.98</v>
      </c>
      <c r="T347" s="30">
        <v>7.0500999999999996</v>
      </c>
      <c r="U347" s="31">
        <v>925300</v>
      </c>
      <c r="V347" s="30">
        <v>110</v>
      </c>
      <c r="W347" s="30">
        <v>36</v>
      </c>
    </row>
    <row r="348" spans="14:23" outlineLevel="2">
      <c r="N348" s="32">
        <v>38348</v>
      </c>
      <c r="O348" s="32">
        <v>38349</v>
      </c>
      <c r="P348" s="32">
        <v>38349</v>
      </c>
      <c r="Q348" s="37">
        <v>38322</v>
      </c>
      <c r="R348" s="33">
        <v>6.68</v>
      </c>
      <c r="S348" s="33">
        <v>6.47</v>
      </c>
      <c r="T348" s="33">
        <v>6.5693999999999999</v>
      </c>
      <c r="U348" s="34">
        <v>987600</v>
      </c>
      <c r="V348" s="33">
        <v>111</v>
      </c>
      <c r="W348" s="33">
        <v>30</v>
      </c>
    </row>
    <row r="349" spans="14:23" outlineLevel="2">
      <c r="N349" s="29">
        <v>38349</v>
      </c>
      <c r="O349" s="29">
        <v>38350</v>
      </c>
      <c r="P349" s="29">
        <v>38350</v>
      </c>
      <c r="Q349" s="37">
        <v>38322</v>
      </c>
      <c r="R349" s="30">
        <v>6.44</v>
      </c>
      <c r="S349" s="30">
        <v>6.13</v>
      </c>
      <c r="T349" s="30">
        <v>6.2735000000000003</v>
      </c>
      <c r="U349" s="31">
        <v>565500</v>
      </c>
      <c r="V349" s="30">
        <v>77</v>
      </c>
      <c r="W349" s="30">
        <v>31</v>
      </c>
    </row>
    <row r="350" spans="14:23" outlineLevel="2">
      <c r="N350" s="32">
        <v>38350</v>
      </c>
      <c r="O350" s="32">
        <v>38351</v>
      </c>
      <c r="P350" s="32">
        <v>38352</v>
      </c>
      <c r="Q350" s="37">
        <v>38322</v>
      </c>
      <c r="R350" s="33">
        <v>6.27</v>
      </c>
      <c r="S350" s="33">
        <v>6.1</v>
      </c>
      <c r="T350" s="33">
        <v>6.1772</v>
      </c>
      <c r="U350" s="34">
        <v>569100</v>
      </c>
      <c r="V350" s="33">
        <v>75</v>
      </c>
      <c r="W350" s="33">
        <v>30</v>
      </c>
    </row>
    <row r="351" spans="14:23" ht="18.75" outlineLevel="2">
      <c r="N351" s="32"/>
      <c r="O351" s="32"/>
      <c r="P351" s="32"/>
      <c r="Q351" s="38" t="s">
        <v>61</v>
      </c>
      <c r="R351" s="33"/>
      <c r="S351" s="33"/>
      <c r="T351" s="33">
        <f>SUBTOTAL(1,T330:T350)</f>
        <v>6.6166380952380965</v>
      </c>
      <c r="U351" s="34"/>
      <c r="V351" s="33"/>
      <c r="W351" s="33"/>
    </row>
    <row r="352" spans="14:23" outlineLevel="2">
      <c r="N352" s="29">
        <v>38351</v>
      </c>
      <c r="O352" s="29">
        <v>38353</v>
      </c>
      <c r="P352" s="29">
        <v>38355</v>
      </c>
      <c r="Q352" s="37">
        <v>38353</v>
      </c>
      <c r="R352" s="30">
        <v>6.14</v>
      </c>
      <c r="S352" s="30">
        <v>5.8</v>
      </c>
      <c r="T352" s="30">
        <v>6.0175000000000001</v>
      </c>
      <c r="U352" s="31">
        <v>721400</v>
      </c>
      <c r="V352" s="30">
        <v>94</v>
      </c>
      <c r="W352" s="30">
        <v>35</v>
      </c>
    </row>
    <row r="353" spans="14:23" outlineLevel="2">
      <c r="N353" s="32">
        <v>38355</v>
      </c>
      <c r="O353" s="32">
        <v>38356</v>
      </c>
      <c r="P353" s="32">
        <v>38356</v>
      </c>
      <c r="Q353" s="37">
        <v>38353</v>
      </c>
      <c r="R353" s="33">
        <v>5.75</v>
      </c>
      <c r="S353" s="33">
        <v>5.37</v>
      </c>
      <c r="T353" s="33">
        <v>5.5301999999999998</v>
      </c>
      <c r="U353" s="34">
        <v>735200</v>
      </c>
      <c r="V353" s="33">
        <v>95</v>
      </c>
      <c r="W353" s="33">
        <v>37</v>
      </c>
    </row>
    <row r="354" spans="14:23" outlineLevel="2">
      <c r="N354" s="29">
        <v>38356</v>
      </c>
      <c r="O354" s="29">
        <v>38357</v>
      </c>
      <c r="P354" s="29">
        <v>38357</v>
      </c>
      <c r="Q354" s="37">
        <v>38353</v>
      </c>
      <c r="R354" s="30">
        <v>5.83</v>
      </c>
      <c r="S354" s="30">
        <v>5.62</v>
      </c>
      <c r="T354" s="30">
        <v>5.7015000000000002</v>
      </c>
      <c r="U354" s="31">
        <v>572100</v>
      </c>
      <c r="V354" s="30">
        <v>66</v>
      </c>
      <c r="W354" s="30">
        <v>31</v>
      </c>
    </row>
    <row r="355" spans="14:23" outlineLevel="2">
      <c r="N355" s="32">
        <v>38357</v>
      </c>
      <c r="O355" s="32">
        <v>38358</v>
      </c>
      <c r="P355" s="32">
        <v>38358</v>
      </c>
      <c r="Q355" s="37">
        <v>38353</v>
      </c>
      <c r="R355" s="33">
        <v>5.92</v>
      </c>
      <c r="S355" s="33">
        <v>5.76</v>
      </c>
      <c r="T355" s="33">
        <v>5.8437999999999999</v>
      </c>
      <c r="U355" s="34">
        <v>952000</v>
      </c>
      <c r="V355" s="33">
        <v>108</v>
      </c>
      <c r="W355" s="33">
        <v>34</v>
      </c>
    </row>
    <row r="356" spans="14:23" outlineLevel="2">
      <c r="N356" s="29">
        <v>38358</v>
      </c>
      <c r="O356" s="29">
        <v>38359</v>
      </c>
      <c r="P356" s="29">
        <v>38359</v>
      </c>
      <c r="Q356" s="37">
        <v>38353</v>
      </c>
      <c r="R356" s="30">
        <v>5.89</v>
      </c>
      <c r="S356" s="30">
        <v>5.67</v>
      </c>
      <c r="T356" s="30">
        <v>5.7889999999999997</v>
      </c>
      <c r="U356" s="31">
        <v>555900</v>
      </c>
      <c r="V356" s="30">
        <v>70</v>
      </c>
      <c r="W356" s="30">
        <v>34</v>
      </c>
    </row>
    <row r="357" spans="14:23" outlineLevel="2">
      <c r="N357" s="32">
        <v>38359</v>
      </c>
      <c r="O357" s="32">
        <v>38360</v>
      </c>
      <c r="P357" s="32">
        <v>38362</v>
      </c>
      <c r="Q357" s="37">
        <v>38353</v>
      </c>
      <c r="R357" s="33">
        <v>6.05</v>
      </c>
      <c r="S357" s="33">
        <v>5.73</v>
      </c>
      <c r="T357" s="33">
        <v>5.8244999999999996</v>
      </c>
      <c r="U357" s="34">
        <v>794000</v>
      </c>
      <c r="V357" s="33">
        <v>100</v>
      </c>
      <c r="W357" s="33">
        <v>37</v>
      </c>
    </row>
    <row r="358" spans="14:23" outlineLevel="2">
      <c r="N358" s="29">
        <v>38362</v>
      </c>
      <c r="O358" s="29">
        <v>38363</v>
      </c>
      <c r="P358" s="29">
        <v>38363</v>
      </c>
      <c r="Q358" s="37">
        <v>38353</v>
      </c>
      <c r="R358" s="30">
        <v>6.34</v>
      </c>
      <c r="S358" s="30">
        <v>6.1</v>
      </c>
      <c r="T358" s="30">
        <v>6.2077</v>
      </c>
      <c r="U358" s="31">
        <v>635900</v>
      </c>
      <c r="V358" s="30">
        <v>81</v>
      </c>
      <c r="W358" s="30">
        <v>33</v>
      </c>
    </row>
    <row r="359" spans="14:23" outlineLevel="1">
      <c r="N359" s="32">
        <v>38363</v>
      </c>
      <c r="O359" s="32">
        <v>38364</v>
      </c>
      <c r="P359" s="32">
        <v>38364</v>
      </c>
      <c r="Q359" s="37">
        <v>38353</v>
      </c>
      <c r="R359" s="33">
        <v>6.04</v>
      </c>
      <c r="S359" s="33">
        <v>5.88</v>
      </c>
      <c r="T359" s="33">
        <v>5.9580000000000002</v>
      </c>
      <c r="U359" s="34">
        <v>586700</v>
      </c>
      <c r="V359" s="33">
        <v>81</v>
      </c>
      <c r="W359" s="33">
        <v>36</v>
      </c>
    </row>
    <row r="360" spans="14:23" outlineLevel="2">
      <c r="N360" s="29">
        <v>38364</v>
      </c>
      <c r="O360" s="29">
        <v>38365</v>
      </c>
      <c r="P360" s="29">
        <v>38365</v>
      </c>
      <c r="Q360" s="37">
        <v>38353</v>
      </c>
      <c r="R360" s="30">
        <v>5.99</v>
      </c>
      <c r="S360" s="30">
        <v>5.84</v>
      </c>
      <c r="T360" s="30">
        <v>5.8920000000000003</v>
      </c>
      <c r="U360" s="31">
        <v>796800</v>
      </c>
      <c r="V360" s="30">
        <v>102</v>
      </c>
      <c r="W360" s="30">
        <v>32</v>
      </c>
    </row>
    <row r="361" spans="14:23" outlineLevel="2">
      <c r="N361" s="32">
        <v>38365</v>
      </c>
      <c r="O361" s="32">
        <v>38366</v>
      </c>
      <c r="P361" s="32">
        <v>38366</v>
      </c>
      <c r="Q361" s="37">
        <v>38353</v>
      </c>
      <c r="R361" s="33">
        <v>6.25</v>
      </c>
      <c r="S361" s="33">
        <v>5.94</v>
      </c>
      <c r="T361" s="33">
        <v>6.0594999999999999</v>
      </c>
      <c r="U361" s="34">
        <v>580600</v>
      </c>
      <c r="V361" s="33">
        <v>70</v>
      </c>
      <c r="W361" s="33">
        <v>28</v>
      </c>
    </row>
    <row r="362" spans="14:23" outlineLevel="2">
      <c r="N362" s="29">
        <v>38366</v>
      </c>
      <c r="O362" s="29">
        <v>38367</v>
      </c>
      <c r="P362" s="29">
        <v>38370</v>
      </c>
      <c r="Q362" s="37">
        <v>38353</v>
      </c>
      <c r="R362" s="30">
        <v>6.5549999999999997</v>
      </c>
      <c r="S362" s="30">
        <v>6.2850000000000001</v>
      </c>
      <c r="T362" s="30">
        <v>6.4516999999999998</v>
      </c>
      <c r="U362" s="31">
        <v>623900</v>
      </c>
      <c r="V362" s="30">
        <v>91</v>
      </c>
      <c r="W362" s="30">
        <v>33</v>
      </c>
    </row>
    <row r="363" spans="14:23" outlineLevel="2">
      <c r="N363" s="32">
        <v>38370</v>
      </c>
      <c r="O363" s="32">
        <v>38371</v>
      </c>
      <c r="P363" s="32">
        <v>38371</v>
      </c>
      <c r="Q363" s="37">
        <v>38353</v>
      </c>
      <c r="R363" s="33">
        <v>6.87</v>
      </c>
      <c r="S363" s="33">
        <v>6.25</v>
      </c>
      <c r="T363" s="33">
        <v>6.6863000000000001</v>
      </c>
      <c r="U363" s="34">
        <v>633600</v>
      </c>
      <c r="V363" s="33">
        <v>79</v>
      </c>
      <c r="W363" s="33">
        <v>32</v>
      </c>
    </row>
    <row r="364" spans="14:23" outlineLevel="2">
      <c r="N364" s="29">
        <v>38371</v>
      </c>
      <c r="O364" s="29">
        <v>38372</v>
      </c>
      <c r="P364" s="29">
        <v>38372</v>
      </c>
      <c r="Q364" s="37">
        <v>38353</v>
      </c>
      <c r="R364" s="30">
        <v>6.33</v>
      </c>
      <c r="S364" s="30">
        <v>6.125</v>
      </c>
      <c r="T364" s="30">
        <v>6.1955999999999998</v>
      </c>
      <c r="U364" s="31">
        <v>698200</v>
      </c>
      <c r="V364" s="30">
        <v>88</v>
      </c>
      <c r="W364" s="30">
        <v>35</v>
      </c>
    </row>
    <row r="365" spans="14:23" outlineLevel="2">
      <c r="N365" s="32">
        <v>38372</v>
      </c>
      <c r="O365" s="32">
        <v>38373</v>
      </c>
      <c r="P365" s="32">
        <v>38373</v>
      </c>
      <c r="Q365" s="37">
        <v>38353</v>
      </c>
      <c r="R365" s="33">
        <v>6.35</v>
      </c>
      <c r="S365" s="33">
        <v>6.1</v>
      </c>
      <c r="T365" s="33">
        <v>6.266</v>
      </c>
      <c r="U365" s="34">
        <v>562900</v>
      </c>
      <c r="V365" s="33">
        <v>74</v>
      </c>
      <c r="W365" s="33">
        <v>31</v>
      </c>
    </row>
    <row r="366" spans="14:23" outlineLevel="2">
      <c r="N366" s="29">
        <v>38373</v>
      </c>
      <c r="O366" s="29">
        <v>38374</v>
      </c>
      <c r="P366" s="29">
        <v>38376</v>
      </c>
      <c r="Q366" s="37">
        <v>38353</v>
      </c>
      <c r="R366" s="30">
        <v>6.56</v>
      </c>
      <c r="S366" s="30">
        <v>6.33</v>
      </c>
      <c r="T366" s="30">
        <v>6.4329999999999998</v>
      </c>
      <c r="U366" s="31">
        <v>542900</v>
      </c>
      <c r="V366" s="30">
        <v>76</v>
      </c>
      <c r="W366" s="30">
        <v>36</v>
      </c>
    </row>
    <row r="367" spans="14:23" outlineLevel="2">
      <c r="N367" s="32">
        <v>38376</v>
      </c>
      <c r="O367" s="32">
        <v>38377</v>
      </c>
      <c r="P367" s="32">
        <v>38377</v>
      </c>
      <c r="Q367" s="37">
        <v>38353</v>
      </c>
      <c r="R367" s="33">
        <v>6.48</v>
      </c>
      <c r="S367" s="33">
        <v>6.3449999999999998</v>
      </c>
      <c r="T367" s="33">
        <v>6.4073000000000002</v>
      </c>
      <c r="U367" s="34">
        <v>518000</v>
      </c>
      <c r="V367" s="33">
        <v>59</v>
      </c>
      <c r="W367" s="33">
        <v>30</v>
      </c>
    </row>
    <row r="368" spans="14:23" outlineLevel="2">
      <c r="N368" s="29">
        <v>38377</v>
      </c>
      <c r="O368" s="29">
        <v>38378</v>
      </c>
      <c r="P368" s="29">
        <v>38378</v>
      </c>
      <c r="Q368" s="37">
        <v>38353</v>
      </c>
      <c r="R368" s="30">
        <v>6.55</v>
      </c>
      <c r="S368" s="30">
        <v>6.26</v>
      </c>
      <c r="T368" s="30">
        <v>6.4358000000000004</v>
      </c>
      <c r="U368" s="31">
        <v>658400</v>
      </c>
      <c r="V368" s="30">
        <v>78</v>
      </c>
      <c r="W368" s="30">
        <v>27</v>
      </c>
    </row>
    <row r="369" spans="14:23" outlineLevel="2">
      <c r="N369" s="32">
        <v>38378</v>
      </c>
      <c r="O369" s="32">
        <v>38379</v>
      </c>
      <c r="P369" s="32">
        <v>38379</v>
      </c>
      <c r="Q369" s="37">
        <v>38353</v>
      </c>
      <c r="R369" s="33">
        <v>6.54</v>
      </c>
      <c r="S369" s="33">
        <v>6.38</v>
      </c>
      <c r="T369" s="33">
        <v>6.4358000000000004</v>
      </c>
      <c r="U369" s="34">
        <v>577200</v>
      </c>
      <c r="V369" s="33">
        <v>69</v>
      </c>
      <c r="W369" s="33">
        <v>33</v>
      </c>
    </row>
    <row r="370" spans="14:23" outlineLevel="2">
      <c r="N370" s="29">
        <v>38379</v>
      </c>
      <c r="O370" s="29">
        <v>38380</v>
      </c>
      <c r="P370" s="29">
        <v>38380</v>
      </c>
      <c r="Q370" s="37">
        <v>38353</v>
      </c>
      <c r="R370" s="30">
        <v>6.56</v>
      </c>
      <c r="S370" s="30">
        <v>6.46</v>
      </c>
      <c r="T370" s="30">
        <v>6.5021000000000004</v>
      </c>
      <c r="U370" s="31">
        <v>423500</v>
      </c>
      <c r="V370" s="30">
        <v>55</v>
      </c>
      <c r="W370" s="30">
        <v>30</v>
      </c>
    </row>
    <row r="371" spans="14:23" outlineLevel="2">
      <c r="N371" s="32">
        <v>38380</v>
      </c>
      <c r="O371" s="32">
        <v>38381</v>
      </c>
      <c r="P371" s="32">
        <v>38383</v>
      </c>
      <c r="Q371" s="37">
        <v>38353</v>
      </c>
      <c r="R371" s="33">
        <v>6.28</v>
      </c>
      <c r="S371" s="33">
        <v>6.165</v>
      </c>
      <c r="T371" s="33">
        <v>6.2245999999999997</v>
      </c>
      <c r="U371" s="34">
        <v>279100</v>
      </c>
      <c r="V371" s="33">
        <v>46</v>
      </c>
      <c r="W371" s="33">
        <v>28</v>
      </c>
    </row>
    <row r="372" spans="14:23" ht="18.75" outlineLevel="2">
      <c r="N372" s="32"/>
      <c r="O372" s="32"/>
      <c r="P372" s="32"/>
      <c r="Q372" s="38" t="s">
        <v>62</v>
      </c>
      <c r="R372" s="33"/>
      <c r="S372" s="33"/>
      <c r="T372" s="33">
        <f>SUBTOTAL(1,T352:T371)</f>
        <v>6.1430950000000006</v>
      </c>
      <c r="U372" s="34"/>
      <c r="V372" s="33"/>
      <c r="W372" s="33"/>
    </row>
    <row r="373" spans="14:23" outlineLevel="2">
      <c r="N373" s="29">
        <v>38383</v>
      </c>
      <c r="O373" s="29">
        <v>38384</v>
      </c>
      <c r="P373" s="29">
        <v>38384</v>
      </c>
      <c r="Q373" s="37">
        <v>38384</v>
      </c>
      <c r="R373" s="30">
        <v>6.3</v>
      </c>
      <c r="S373" s="30">
        <v>6.0949999999999998</v>
      </c>
      <c r="T373" s="30">
        <v>6.1430999999999996</v>
      </c>
      <c r="U373" s="31">
        <v>728100</v>
      </c>
      <c r="V373" s="30">
        <v>93</v>
      </c>
      <c r="W373" s="30">
        <v>32</v>
      </c>
    </row>
    <row r="374" spans="14:23" outlineLevel="2">
      <c r="N374" s="32">
        <v>38384</v>
      </c>
      <c r="O374" s="32">
        <v>38385</v>
      </c>
      <c r="P374" s="32">
        <v>38385</v>
      </c>
      <c r="Q374" s="37">
        <v>38384</v>
      </c>
      <c r="R374" s="33">
        <v>6.36</v>
      </c>
      <c r="S374" s="33">
        <v>6.2249999999999996</v>
      </c>
      <c r="T374" s="33">
        <v>6.2845000000000004</v>
      </c>
      <c r="U374" s="34">
        <v>765800</v>
      </c>
      <c r="V374" s="33">
        <v>93</v>
      </c>
      <c r="W374" s="33">
        <v>35</v>
      </c>
    </row>
    <row r="375" spans="14:23" outlineLevel="2">
      <c r="N375" s="29">
        <v>38385</v>
      </c>
      <c r="O375" s="29">
        <v>38386</v>
      </c>
      <c r="P375" s="29">
        <v>38386</v>
      </c>
      <c r="Q375" s="37">
        <v>38384</v>
      </c>
      <c r="R375" s="30">
        <v>6.4550000000000001</v>
      </c>
      <c r="S375" s="30">
        <v>6.32</v>
      </c>
      <c r="T375" s="30">
        <v>6.3794000000000004</v>
      </c>
      <c r="U375" s="31">
        <v>989100</v>
      </c>
      <c r="V375" s="30">
        <v>128</v>
      </c>
      <c r="W375" s="30">
        <v>35</v>
      </c>
    </row>
    <row r="376" spans="14:23" outlineLevel="2">
      <c r="N376" s="32">
        <v>38386</v>
      </c>
      <c r="O376" s="32">
        <v>38387</v>
      </c>
      <c r="P376" s="32">
        <v>38387</v>
      </c>
      <c r="Q376" s="37">
        <v>38384</v>
      </c>
      <c r="R376" s="33">
        <v>6.4</v>
      </c>
      <c r="S376" s="33">
        <v>6.1</v>
      </c>
      <c r="T376" s="33">
        <v>6.3178000000000001</v>
      </c>
      <c r="U376" s="34">
        <v>716200</v>
      </c>
      <c r="V376" s="33">
        <v>91</v>
      </c>
      <c r="W376" s="33">
        <v>33</v>
      </c>
    </row>
    <row r="377" spans="14:23" outlineLevel="2">
      <c r="N377" s="29">
        <v>38387</v>
      </c>
      <c r="O377" s="29">
        <v>38388</v>
      </c>
      <c r="P377" s="29">
        <v>38390</v>
      </c>
      <c r="Q377" s="37">
        <v>38384</v>
      </c>
      <c r="R377" s="30">
        <v>6.2</v>
      </c>
      <c r="S377" s="30">
        <v>6.07</v>
      </c>
      <c r="T377" s="30">
        <v>6.1154000000000002</v>
      </c>
      <c r="U377" s="31">
        <v>690400</v>
      </c>
      <c r="V377" s="30">
        <v>94</v>
      </c>
      <c r="W377" s="30">
        <v>37</v>
      </c>
    </row>
    <row r="378" spans="14:23" outlineLevel="2">
      <c r="N378" s="32">
        <v>38390</v>
      </c>
      <c r="O378" s="32">
        <v>38391</v>
      </c>
      <c r="P378" s="32">
        <v>38391</v>
      </c>
      <c r="Q378" s="37">
        <v>38384</v>
      </c>
      <c r="R378" s="33">
        <v>6.07</v>
      </c>
      <c r="S378" s="33">
        <v>5.9450000000000003</v>
      </c>
      <c r="T378" s="33">
        <v>6.0224000000000002</v>
      </c>
      <c r="U378" s="34">
        <v>712700</v>
      </c>
      <c r="V378" s="33">
        <v>99</v>
      </c>
      <c r="W378" s="33">
        <v>35</v>
      </c>
    </row>
    <row r="379" spans="14:23" outlineLevel="2">
      <c r="N379" s="29">
        <v>38391</v>
      </c>
      <c r="O379" s="29">
        <v>38392</v>
      </c>
      <c r="P379" s="29">
        <v>38392</v>
      </c>
      <c r="Q379" s="37">
        <v>38384</v>
      </c>
      <c r="R379" s="30">
        <v>6.0149999999999997</v>
      </c>
      <c r="S379" s="30">
        <v>5.89</v>
      </c>
      <c r="T379" s="30">
        <v>5.9451000000000001</v>
      </c>
      <c r="U379" s="31">
        <v>584800</v>
      </c>
      <c r="V379" s="30">
        <v>81</v>
      </c>
      <c r="W379" s="30">
        <v>31</v>
      </c>
    </row>
    <row r="380" spans="14:23" outlineLevel="2">
      <c r="N380" s="32">
        <v>38392</v>
      </c>
      <c r="O380" s="32">
        <v>38393</v>
      </c>
      <c r="P380" s="32">
        <v>38393</v>
      </c>
      <c r="Q380" s="37">
        <v>38384</v>
      </c>
      <c r="R380" s="33">
        <v>6.22</v>
      </c>
      <c r="S380" s="33">
        <v>6.1550000000000002</v>
      </c>
      <c r="T380" s="33">
        <v>6.1990999999999996</v>
      </c>
      <c r="U380" s="34">
        <v>565600</v>
      </c>
      <c r="V380" s="33">
        <v>96</v>
      </c>
      <c r="W380" s="33">
        <v>38</v>
      </c>
    </row>
    <row r="381" spans="14:23" outlineLevel="2">
      <c r="N381" s="29">
        <v>38393</v>
      </c>
      <c r="O381" s="29">
        <v>38394</v>
      </c>
      <c r="P381" s="29">
        <v>38394</v>
      </c>
      <c r="Q381" s="37">
        <v>38384</v>
      </c>
      <c r="R381" s="30">
        <v>6.25</v>
      </c>
      <c r="S381" s="30">
        <v>6.1550000000000002</v>
      </c>
      <c r="T381" s="30">
        <v>6.2070999999999996</v>
      </c>
      <c r="U381" s="31">
        <v>548700</v>
      </c>
      <c r="V381" s="30">
        <v>89</v>
      </c>
      <c r="W381" s="30">
        <v>35</v>
      </c>
    </row>
    <row r="382" spans="14:23" outlineLevel="1">
      <c r="N382" s="32">
        <v>38394</v>
      </c>
      <c r="O382" s="32">
        <v>38395</v>
      </c>
      <c r="P382" s="32">
        <v>38397</v>
      </c>
      <c r="Q382" s="37">
        <v>38384</v>
      </c>
      <c r="R382" s="33">
        <v>6.05</v>
      </c>
      <c r="S382" s="33">
        <v>6</v>
      </c>
      <c r="T382" s="33">
        <v>6.0216000000000003</v>
      </c>
      <c r="U382" s="34">
        <v>457500</v>
      </c>
      <c r="V382" s="33">
        <v>66</v>
      </c>
      <c r="W382" s="33">
        <v>30</v>
      </c>
    </row>
    <row r="383" spans="14:23" outlineLevel="2">
      <c r="N383" s="29">
        <v>38397</v>
      </c>
      <c r="O383" s="29">
        <v>38398</v>
      </c>
      <c r="P383" s="29">
        <v>38398</v>
      </c>
      <c r="Q383" s="37">
        <v>38384</v>
      </c>
      <c r="R383" s="30">
        <v>5.99</v>
      </c>
      <c r="S383" s="30">
        <v>5.89</v>
      </c>
      <c r="T383" s="30">
        <v>5.9503000000000004</v>
      </c>
      <c r="U383" s="31">
        <v>775900</v>
      </c>
      <c r="V383" s="30">
        <v>101</v>
      </c>
      <c r="W383" s="30">
        <v>30</v>
      </c>
    </row>
    <row r="384" spans="14:23" outlineLevel="2">
      <c r="N384" s="32">
        <v>38398</v>
      </c>
      <c r="O384" s="32">
        <v>38399</v>
      </c>
      <c r="P384" s="32">
        <v>38399</v>
      </c>
      <c r="Q384" s="37">
        <v>38384</v>
      </c>
      <c r="R384" s="33">
        <v>6.05</v>
      </c>
      <c r="S384" s="33">
        <v>5.9824999999999999</v>
      </c>
      <c r="T384" s="33">
        <v>6.0068000000000001</v>
      </c>
      <c r="U384" s="34">
        <v>452300</v>
      </c>
      <c r="V384" s="33">
        <v>62</v>
      </c>
      <c r="W384" s="33">
        <v>29</v>
      </c>
    </row>
    <row r="385" spans="14:23" outlineLevel="2">
      <c r="N385" s="29">
        <v>38399</v>
      </c>
      <c r="O385" s="29">
        <v>38400</v>
      </c>
      <c r="P385" s="29">
        <v>38400</v>
      </c>
      <c r="Q385" s="37">
        <v>38384</v>
      </c>
      <c r="R385" s="30">
        <v>6.1849999999999996</v>
      </c>
      <c r="S385" s="30">
        <v>6.01</v>
      </c>
      <c r="T385" s="30">
        <v>6.1017000000000001</v>
      </c>
      <c r="U385" s="31">
        <v>614300</v>
      </c>
      <c r="V385" s="30">
        <v>71</v>
      </c>
      <c r="W385" s="30">
        <v>33</v>
      </c>
    </row>
    <row r="386" spans="14:23" outlineLevel="2">
      <c r="N386" s="32">
        <v>38400</v>
      </c>
      <c r="O386" s="32">
        <v>38401</v>
      </c>
      <c r="P386" s="32">
        <v>38401</v>
      </c>
      <c r="Q386" s="37">
        <v>38384</v>
      </c>
      <c r="R386" s="33">
        <v>6.09</v>
      </c>
      <c r="S386" s="33">
        <v>5.97</v>
      </c>
      <c r="T386" s="33">
        <v>6.0494000000000003</v>
      </c>
      <c r="U386" s="34">
        <v>575800</v>
      </c>
      <c r="V386" s="33">
        <v>84</v>
      </c>
      <c r="W386" s="33">
        <v>32</v>
      </c>
    </row>
    <row r="387" spans="14:23" outlineLevel="2">
      <c r="N387" s="29">
        <v>38401</v>
      </c>
      <c r="O387" s="29">
        <v>38402</v>
      </c>
      <c r="P387" s="29">
        <v>38405</v>
      </c>
      <c r="Q387" s="37">
        <v>38384</v>
      </c>
      <c r="R387" s="30">
        <v>5.9349999999999996</v>
      </c>
      <c r="S387" s="30">
        <v>5.85</v>
      </c>
      <c r="T387" s="30">
        <v>5.8802000000000003</v>
      </c>
      <c r="U387" s="31">
        <v>389500</v>
      </c>
      <c r="V387" s="30">
        <v>63</v>
      </c>
      <c r="W387" s="30">
        <v>32</v>
      </c>
    </row>
    <row r="388" spans="14:23" outlineLevel="2">
      <c r="N388" s="32">
        <v>38405</v>
      </c>
      <c r="O388" s="32">
        <v>38406</v>
      </c>
      <c r="P388" s="32">
        <v>38406</v>
      </c>
      <c r="Q388" s="37">
        <v>38384</v>
      </c>
      <c r="R388" s="33">
        <v>6</v>
      </c>
      <c r="S388" s="33">
        <v>5.8849999999999998</v>
      </c>
      <c r="T388" s="33">
        <v>5.9212999999999996</v>
      </c>
      <c r="U388" s="34">
        <v>851900</v>
      </c>
      <c r="V388" s="33">
        <v>123</v>
      </c>
      <c r="W388" s="33">
        <v>38</v>
      </c>
    </row>
    <row r="389" spans="14:23" outlineLevel="2">
      <c r="N389" s="29">
        <v>38406</v>
      </c>
      <c r="O389" s="29">
        <v>38407</v>
      </c>
      <c r="P389" s="29">
        <v>38407</v>
      </c>
      <c r="Q389" s="37">
        <v>38384</v>
      </c>
      <c r="R389" s="30">
        <v>6.12</v>
      </c>
      <c r="S389" s="30">
        <v>5.9850000000000003</v>
      </c>
      <c r="T389" s="30">
        <v>6.0198999999999998</v>
      </c>
      <c r="U389" s="31">
        <v>626100</v>
      </c>
      <c r="V389" s="30">
        <v>85</v>
      </c>
      <c r="W389" s="30">
        <v>37</v>
      </c>
    </row>
    <row r="390" spans="14:23" outlineLevel="2">
      <c r="N390" s="32">
        <v>38407</v>
      </c>
      <c r="O390" s="32">
        <v>38408</v>
      </c>
      <c r="P390" s="32">
        <v>38408</v>
      </c>
      <c r="Q390" s="37">
        <v>38384</v>
      </c>
      <c r="R390" s="33">
        <v>6.4249999999999998</v>
      </c>
      <c r="S390" s="33">
        <v>6.25</v>
      </c>
      <c r="T390" s="33">
        <v>6.3262999999999998</v>
      </c>
      <c r="U390" s="34">
        <v>695300</v>
      </c>
      <c r="V390" s="33">
        <v>86</v>
      </c>
      <c r="W390" s="33">
        <v>33</v>
      </c>
    </row>
    <row r="391" spans="14:23" outlineLevel="2">
      <c r="N391" s="29">
        <v>38408</v>
      </c>
      <c r="O391" s="29">
        <v>38409</v>
      </c>
      <c r="P391" s="29">
        <v>38411</v>
      </c>
      <c r="Q391" s="37">
        <v>38384</v>
      </c>
      <c r="R391" s="30">
        <v>6.39</v>
      </c>
      <c r="S391" s="30">
        <v>6.18</v>
      </c>
      <c r="T391" s="30">
        <v>6.2447999999999997</v>
      </c>
      <c r="U391" s="31">
        <v>690200</v>
      </c>
      <c r="V391" s="30">
        <v>82</v>
      </c>
      <c r="W391" s="30">
        <v>33</v>
      </c>
    </row>
    <row r="392" spans="14:23" ht="18.75" outlineLevel="2">
      <c r="N392" s="29"/>
      <c r="O392" s="29"/>
      <c r="P392" s="29"/>
      <c r="Q392" s="38" t="s">
        <v>63</v>
      </c>
      <c r="R392" s="30"/>
      <c r="S392" s="30"/>
      <c r="T392" s="30">
        <f>SUBTOTAL(1,T373:T391)</f>
        <v>6.1124315789473682</v>
      </c>
      <c r="U392" s="31"/>
      <c r="V392" s="30"/>
      <c r="W392" s="30"/>
    </row>
    <row r="393" spans="14:23" outlineLevel="2">
      <c r="N393" s="32">
        <v>38411</v>
      </c>
      <c r="O393" s="32">
        <v>38412</v>
      </c>
      <c r="P393" s="32">
        <v>38412</v>
      </c>
      <c r="Q393" s="37">
        <v>38412</v>
      </c>
      <c r="R393" s="33">
        <v>6.7</v>
      </c>
      <c r="S393" s="33">
        <v>6.5449999999999999</v>
      </c>
      <c r="T393" s="33">
        <v>6.6262999999999996</v>
      </c>
      <c r="U393" s="34">
        <v>669500</v>
      </c>
      <c r="V393" s="33">
        <v>82</v>
      </c>
      <c r="W393" s="33">
        <v>31</v>
      </c>
    </row>
    <row r="394" spans="14:23" outlineLevel="2">
      <c r="N394" s="29">
        <v>38412</v>
      </c>
      <c r="O394" s="29">
        <v>38413</v>
      </c>
      <c r="P394" s="29">
        <v>38413</v>
      </c>
      <c r="Q394" s="37">
        <v>38412</v>
      </c>
      <c r="R394" s="30">
        <v>6.6749999999999998</v>
      </c>
      <c r="S394" s="30">
        <v>6.54</v>
      </c>
      <c r="T394" s="30">
        <v>6.6322000000000001</v>
      </c>
      <c r="U394" s="31">
        <v>501800</v>
      </c>
      <c r="V394" s="30">
        <v>73</v>
      </c>
      <c r="W394" s="30">
        <v>33</v>
      </c>
    </row>
    <row r="395" spans="14:23" outlineLevel="2">
      <c r="N395" s="32">
        <v>38413</v>
      </c>
      <c r="O395" s="32">
        <v>38414</v>
      </c>
      <c r="P395" s="32">
        <v>38414</v>
      </c>
      <c r="Q395" s="37">
        <v>38412</v>
      </c>
      <c r="R395" s="33">
        <v>6.6749999999999998</v>
      </c>
      <c r="S395" s="33">
        <v>6.5449999999999999</v>
      </c>
      <c r="T395" s="33">
        <v>6.6143999999999998</v>
      </c>
      <c r="U395" s="34">
        <v>462300</v>
      </c>
      <c r="V395" s="33">
        <v>69</v>
      </c>
      <c r="W395" s="33">
        <v>31</v>
      </c>
    </row>
    <row r="396" spans="14:23" outlineLevel="2">
      <c r="N396" s="29">
        <v>38414</v>
      </c>
      <c r="O396" s="29">
        <v>38415</v>
      </c>
      <c r="P396" s="29">
        <v>38415</v>
      </c>
      <c r="Q396" s="37">
        <v>38412</v>
      </c>
      <c r="R396" s="30">
        <v>6.7949999999999999</v>
      </c>
      <c r="S396" s="30">
        <v>6.6</v>
      </c>
      <c r="T396" s="30">
        <v>6.7159000000000004</v>
      </c>
      <c r="U396" s="31">
        <v>405500</v>
      </c>
      <c r="V396" s="30">
        <v>59</v>
      </c>
      <c r="W396" s="30">
        <v>22</v>
      </c>
    </row>
    <row r="397" spans="14:23" outlineLevel="2">
      <c r="N397" s="32">
        <v>38415</v>
      </c>
      <c r="O397" s="32">
        <v>38416</v>
      </c>
      <c r="P397" s="32">
        <v>38418</v>
      </c>
      <c r="Q397" s="37">
        <v>38412</v>
      </c>
      <c r="R397" s="33">
        <v>6.73</v>
      </c>
      <c r="S397" s="33">
        <v>6.45</v>
      </c>
      <c r="T397" s="33">
        <v>6.5115999999999996</v>
      </c>
      <c r="U397" s="34">
        <v>498800</v>
      </c>
      <c r="V397" s="33">
        <v>69</v>
      </c>
      <c r="W397" s="33">
        <v>29</v>
      </c>
    </row>
    <row r="398" spans="14:23" outlineLevel="2">
      <c r="N398" s="29">
        <v>38418</v>
      </c>
      <c r="O398" s="29">
        <v>38419</v>
      </c>
      <c r="P398" s="29">
        <v>38419</v>
      </c>
      <c r="Q398" s="37">
        <v>38412</v>
      </c>
      <c r="R398" s="30">
        <v>6.7</v>
      </c>
      <c r="S398" s="30">
        <v>6.6</v>
      </c>
      <c r="T398" s="30">
        <v>6.6590999999999996</v>
      </c>
      <c r="U398" s="31">
        <v>343300</v>
      </c>
      <c r="V398" s="30">
        <v>50</v>
      </c>
      <c r="W398" s="30">
        <v>22</v>
      </c>
    </row>
    <row r="399" spans="14:23" outlineLevel="2">
      <c r="N399" s="32">
        <v>38419</v>
      </c>
      <c r="O399" s="32">
        <v>38420</v>
      </c>
      <c r="P399" s="32">
        <v>38420</v>
      </c>
      <c r="Q399" s="37">
        <v>38412</v>
      </c>
      <c r="R399" s="33">
        <v>6.99</v>
      </c>
      <c r="S399" s="33">
        <v>6.6849999999999996</v>
      </c>
      <c r="T399" s="33">
        <v>6.8148</v>
      </c>
      <c r="U399" s="34">
        <v>489300</v>
      </c>
      <c r="V399" s="33">
        <v>72</v>
      </c>
      <c r="W399" s="33">
        <v>31</v>
      </c>
    </row>
    <row r="400" spans="14:23" outlineLevel="2">
      <c r="N400" s="29">
        <v>38420</v>
      </c>
      <c r="O400" s="29">
        <v>38421</v>
      </c>
      <c r="P400" s="29">
        <v>38421</v>
      </c>
      <c r="Q400" s="37">
        <v>38412</v>
      </c>
      <c r="R400" s="30">
        <v>7.06</v>
      </c>
      <c r="S400" s="30">
        <v>6.91</v>
      </c>
      <c r="T400" s="30">
        <v>6.9859999999999998</v>
      </c>
      <c r="U400" s="31">
        <v>474000</v>
      </c>
      <c r="V400" s="30">
        <v>68</v>
      </c>
      <c r="W400" s="30">
        <v>28</v>
      </c>
    </row>
    <row r="401" spans="14:23" outlineLevel="2">
      <c r="N401" s="32">
        <v>38421</v>
      </c>
      <c r="O401" s="32">
        <v>38422</v>
      </c>
      <c r="P401" s="32">
        <v>38422</v>
      </c>
      <c r="Q401" s="37">
        <v>38412</v>
      </c>
      <c r="R401" s="33">
        <v>6.99</v>
      </c>
      <c r="S401" s="33">
        <v>6.87</v>
      </c>
      <c r="T401" s="33">
        <v>6.91</v>
      </c>
      <c r="U401" s="34">
        <v>369300</v>
      </c>
      <c r="V401" s="33">
        <v>54</v>
      </c>
      <c r="W401" s="33">
        <v>27</v>
      </c>
    </row>
    <row r="402" spans="14:23" outlineLevel="2">
      <c r="N402" s="29">
        <v>38422</v>
      </c>
      <c r="O402" s="29">
        <v>38423</v>
      </c>
      <c r="P402" s="29">
        <v>38425</v>
      </c>
      <c r="Q402" s="37">
        <v>38412</v>
      </c>
      <c r="R402" s="30">
        <v>6.8</v>
      </c>
      <c r="S402" s="30">
        <v>6.68</v>
      </c>
      <c r="T402" s="30">
        <v>6.7321</v>
      </c>
      <c r="U402" s="31">
        <v>263700</v>
      </c>
      <c r="V402" s="30">
        <v>45</v>
      </c>
      <c r="W402" s="30">
        <v>26</v>
      </c>
    </row>
    <row r="403" spans="14:23" outlineLevel="2">
      <c r="N403" s="32">
        <v>38425</v>
      </c>
      <c r="O403" s="32">
        <v>38426</v>
      </c>
      <c r="P403" s="32">
        <v>38426</v>
      </c>
      <c r="Q403" s="37">
        <v>38412</v>
      </c>
      <c r="R403" s="33">
        <v>6.99</v>
      </c>
      <c r="S403" s="33">
        <v>6.8</v>
      </c>
      <c r="T403" s="33">
        <v>6.8586999999999998</v>
      </c>
      <c r="U403" s="34">
        <v>493900</v>
      </c>
      <c r="V403" s="33">
        <v>68</v>
      </c>
      <c r="W403" s="33">
        <v>28</v>
      </c>
    </row>
    <row r="404" spans="14:23" outlineLevel="1">
      <c r="N404" s="29">
        <v>38426</v>
      </c>
      <c r="O404" s="29">
        <v>38427</v>
      </c>
      <c r="P404" s="29">
        <v>38427</v>
      </c>
      <c r="Q404" s="37">
        <v>38412</v>
      </c>
      <c r="R404" s="30">
        <v>7.2</v>
      </c>
      <c r="S404" s="30">
        <v>7.0750000000000002</v>
      </c>
      <c r="T404" s="30">
        <v>7.1553000000000004</v>
      </c>
      <c r="U404" s="31">
        <v>415100</v>
      </c>
      <c r="V404" s="30">
        <v>57</v>
      </c>
      <c r="W404" s="30">
        <v>28</v>
      </c>
    </row>
    <row r="405" spans="14:23" outlineLevel="2">
      <c r="N405" s="32">
        <v>38427</v>
      </c>
      <c r="O405" s="32">
        <v>38428</v>
      </c>
      <c r="P405" s="32">
        <v>38428</v>
      </c>
      <c r="Q405" s="37">
        <v>38412</v>
      </c>
      <c r="R405" s="33">
        <v>7.12</v>
      </c>
      <c r="S405" s="33">
        <v>7.06</v>
      </c>
      <c r="T405" s="33">
        <v>7.0793999999999997</v>
      </c>
      <c r="U405" s="34">
        <v>477700</v>
      </c>
      <c r="V405" s="33">
        <v>68</v>
      </c>
      <c r="W405" s="33">
        <v>28</v>
      </c>
    </row>
    <row r="406" spans="14:23" outlineLevel="2">
      <c r="N406" s="29">
        <v>38428</v>
      </c>
      <c r="O406" s="29">
        <v>38429</v>
      </c>
      <c r="P406" s="29">
        <v>38429</v>
      </c>
      <c r="Q406" s="37">
        <v>38412</v>
      </c>
      <c r="R406" s="30">
        <v>7.3449999999999998</v>
      </c>
      <c r="S406" s="30">
        <v>7.0250000000000004</v>
      </c>
      <c r="T406" s="30">
        <v>7.2504</v>
      </c>
      <c r="U406" s="31">
        <v>617400</v>
      </c>
      <c r="V406" s="30">
        <v>76</v>
      </c>
      <c r="W406" s="30">
        <v>25</v>
      </c>
    </row>
    <row r="407" spans="14:23" outlineLevel="2">
      <c r="N407" s="32">
        <v>38429</v>
      </c>
      <c r="O407" s="32">
        <v>38430</v>
      </c>
      <c r="P407" s="32">
        <v>38432</v>
      </c>
      <c r="Q407" s="37">
        <v>38412</v>
      </c>
      <c r="R407" s="33">
        <v>7.18</v>
      </c>
      <c r="S407" s="33">
        <v>7.05</v>
      </c>
      <c r="T407" s="33">
        <v>7.1174999999999997</v>
      </c>
      <c r="U407" s="34">
        <v>655400</v>
      </c>
      <c r="V407" s="33">
        <v>84</v>
      </c>
      <c r="W407" s="33">
        <v>26</v>
      </c>
    </row>
    <row r="408" spans="14:23" outlineLevel="2">
      <c r="N408" s="29">
        <v>38432</v>
      </c>
      <c r="O408" s="29">
        <v>38433</v>
      </c>
      <c r="P408" s="29">
        <v>38433</v>
      </c>
      <c r="Q408" s="37">
        <v>38412</v>
      </c>
      <c r="R408" s="30">
        <v>7.22</v>
      </c>
      <c r="S408" s="30">
        <v>7.13</v>
      </c>
      <c r="T408" s="30">
        <v>7.1654</v>
      </c>
      <c r="U408" s="31">
        <v>355900</v>
      </c>
      <c r="V408" s="30">
        <v>55</v>
      </c>
      <c r="W408" s="30">
        <v>26</v>
      </c>
    </row>
    <row r="409" spans="14:23" outlineLevel="2">
      <c r="N409" s="32">
        <v>38433</v>
      </c>
      <c r="O409" s="32">
        <v>38434</v>
      </c>
      <c r="P409" s="32">
        <v>38434</v>
      </c>
      <c r="Q409" s="37">
        <v>38412</v>
      </c>
      <c r="R409" s="33">
        <v>7.3274999999999997</v>
      </c>
      <c r="S409" s="33">
        <v>7.2149999999999999</v>
      </c>
      <c r="T409" s="33">
        <v>7.2455999999999996</v>
      </c>
      <c r="U409" s="34">
        <v>565100</v>
      </c>
      <c r="V409" s="33">
        <v>76</v>
      </c>
      <c r="W409" s="33">
        <v>33</v>
      </c>
    </row>
    <row r="410" spans="14:23" outlineLevel="2">
      <c r="N410" s="29">
        <v>38434</v>
      </c>
      <c r="O410" s="29">
        <v>38435</v>
      </c>
      <c r="P410" s="29">
        <v>38435</v>
      </c>
      <c r="Q410" s="37">
        <v>38412</v>
      </c>
      <c r="R410" s="30">
        <v>7.165</v>
      </c>
      <c r="S410" s="30">
        <v>7.07</v>
      </c>
      <c r="T410" s="30">
        <v>7.1075999999999997</v>
      </c>
      <c r="U410" s="31">
        <v>416900</v>
      </c>
      <c r="V410" s="30">
        <v>58</v>
      </c>
      <c r="W410" s="30">
        <v>28</v>
      </c>
    </row>
    <row r="411" spans="14:23" outlineLevel="2">
      <c r="N411" s="32">
        <v>38435</v>
      </c>
      <c r="O411" s="32">
        <v>38436</v>
      </c>
      <c r="P411" s="32">
        <v>38439</v>
      </c>
      <c r="Q411" s="37">
        <v>38412</v>
      </c>
      <c r="R411" s="33">
        <v>7.125</v>
      </c>
      <c r="S411" s="33">
        <v>7</v>
      </c>
      <c r="T411" s="33">
        <v>7.0754000000000001</v>
      </c>
      <c r="U411" s="34">
        <v>622700</v>
      </c>
      <c r="V411" s="33">
        <v>86</v>
      </c>
      <c r="W411" s="33">
        <v>31</v>
      </c>
    </row>
    <row r="412" spans="14:23" outlineLevel="2">
      <c r="N412" s="29">
        <v>38439</v>
      </c>
      <c r="O412" s="29">
        <v>38440</v>
      </c>
      <c r="P412" s="29">
        <v>38440</v>
      </c>
      <c r="Q412" s="37">
        <v>38412</v>
      </c>
      <c r="R412" s="30">
        <v>6.96</v>
      </c>
      <c r="S412" s="30">
        <v>6.9</v>
      </c>
      <c r="T412" s="30">
        <v>6.9409000000000001</v>
      </c>
      <c r="U412" s="31">
        <v>449700</v>
      </c>
      <c r="V412" s="30">
        <v>68</v>
      </c>
      <c r="W412" s="30">
        <v>29</v>
      </c>
    </row>
    <row r="413" spans="14:23" outlineLevel="2">
      <c r="N413" s="32">
        <v>38440</v>
      </c>
      <c r="O413" s="32">
        <v>38441</v>
      </c>
      <c r="P413" s="32">
        <v>38441</v>
      </c>
      <c r="Q413" s="37">
        <v>38412</v>
      </c>
      <c r="R413" s="33">
        <v>7.08</v>
      </c>
      <c r="S413" s="33">
        <v>6.89</v>
      </c>
      <c r="T413" s="33">
        <v>6.9332000000000003</v>
      </c>
      <c r="U413" s="34">
        <v>405600</v>
      </c>
      <c r="V413" s="33">
        <v>57</v>
      </c>
      <c r="W413" s="33">
        <v>26</v>
      </c>
    </row>
    <row r="414" spans="14:23" outlineLevel="2">
      <c r="N414" s="29">
        <v>38441</v>
      </c>
      <c r="O414" s="29">
        <v>38442</v>
      </c>
      <c r="P414" s="29">
        <v>38442</v>
      </c>
      <c r="Q414" s="37">
        <v>38412</v>
      </c>
      <c r="R414" s="30">
        <v>7.22</v>
      </c>
      <c r="S414" s="30">
        <v>7.12</v>
      </c>
      <c r="T414" s="30">
        <v>7.1708999999999996</v>
      </c>
      <c r="U414" s="31">
        <v>429200</v>
      </c>
      <c r="V414" s="30">
        <v>56</v>
      </c>
      <c r="W414" s="30">
        <v>27</v>
      </c>
    </row>
    <row r="415" spans="14:23" ht="18.75" outlineLevel="2">
      <c r="N415" s="29"/>
      <c r="O415" s="29"/>
      <c r="P415" s="29"/>
      <c r="Q415" s="38" t="s">
        <v>64</v>
      </c>
      <c r="R415" s="30"/>
      <c r="S415" s="30"/>
      <c r="T415" s="30">
        <f>SUBTOTAL(1,T393:T414)</f>
        <v>6.9228499999999977</v>
      </c>
      <c r="U415" s="31"/>
      <c r="V415" s="30"/>
      <c r="W415" s="30"/>
    </row>
    <row r="416" spans="14:23" outlineLevel="2">
      <c r="N416" s="32">
        <v>38442</v>
      </c>
      <c r="O416" s="32">
        <v>38443</v>
      </c>
      <c r="P416" s="32">
        <v>38443</v>
      </c>
      <c r="Q416" s="37">
        <v>38443</v>
      </c>
      <c r="R416" s="33">
        <v>7.66</v>
      </c>
      <c r="S416" s="33">
        <v>7.35</v>
      </c>
      <c r="T416" s="33">
        <v>7.4661999999999997</v>
      </c>
      <c r="U416" s="34">
        <v>544800</v>
      </c>
      <c r="V416" s="33">
        <v>83</v>
      </c>
      <c r="W416" s="33">
        <v>35</v>
      </c>
    </row>
    <row r="417" spans="14:23" outlineLevel="2">
      <c r="N417" s="29">
        <v>38443</v>
      </c>
      <c r="O417" s="29">
        <v>38444</v>
      </c>
      <c r="P417" s="29">
        <v>38446</v>
      </c>
      <c r="Q417" s="37">
        <v>38443</v>
      </c>
      <c r="R417" s="30">
        <v>7.68</v>
      </c>
      <c r="S417" s="30">
        <v>7.51</v>
      </c>
      <c r="T417" s="30">
        <v>7.5693999999999999</v>
      </c>
      <c r="U417" s="31">
        <v>682800</v>
      </c>
      <c r="V417" s="30">
        <v>89</v>
      </c>
      <c r="W417" s="30">
        <v>36</v>
      </c>
    </row>
    <row r="418" spans="14:23" outlineLevel="2">
      <c r="N418" s="32">
        <v>38446</v>
      </c>
      <c r="O418" s="32">
        <v>38447</v>
      </c>
      <c r="P418" s="32">
        <v>38447</v>
      </c>
      <c r="Q418" s="37">
        <v>38443</v>
      </c>
      <c r="R418" s="33">
        <v>7.88</v>
      </c>
      <c r="S418" s="33">
        <v>7.64</v>
      </c>
      <c r="T418" s="33">
        <v>7.8003999999999998</v>
      </c>
      <c r="U418" s="34">
        <v>715000</v>
      </c>
      <c r="V418" s="33">
        <v>83</v>
      </c>
      <c r="W418" s="33">
        <v>32</v>
      </c>
    </row>
    <row r="419" spans="14:23" outlineLevel="2">
      <c r="N419" s="29">
        <v>38447</v>
      </c>
      <c r="O419" s="29">
        <v>38448</v>
      </c>
      <c r="P419" s="29">
        <v>38448</v>
      </c>
      <c r="Q419" s="37">
        <v>38443</v>
      </c>
      <c r="R419" s="30">
        <v>7.51</v>
      </c>
      <c r="S419" s="30">
        <v>7.36</v>
      </c>
      <c r="T419" s="30">
        <v>7.4429999999999996</v>
      </c>
      <c r="U419" s="31">
        <v>675000</v>
      </c>
      <c r="V419" s="30">
        <v>98</v>
      </c>
      <c r="W419" s="30">
        <v>33</v>
      </c>
    </row>
    <row r="420" spans="14:23" outlineLevel="2">
      <c r="N420" s="32">
        <v>38448</v>
      </c>
      <c r="O420" s="32">
        <v>38449</v>
      </c>
      <c r="P420" s="32">
        <v>38449</v>
      </c>
      <c r="Q420" s="37">
        <v>38443</v>
      </c>
      <c r="R420" s="33">
        <v>7.57</v>
      </c>
      <c r="S420" s="33">
        <v>7.41</v>
      </c>
      <c r="T420" s="33">
        <v>7.4626999999999999</v>
      </c>
      <c r="U420" s="34">
        <v>512000</v>
      </c>
      <c r="V420" s="33">
        <v>70</v>
      </c>
      <c r="W420" s="33">
        <v>34</v>
      </c>
    </row>
    <row r="421" spans="14:23" outlineLevel="2">
      <c r="N421" s="29">
        <v>38449</v>
      </c>
      <c r="O421" s="29">
        <v>38450</v>
      </c>
      <c r="P421" s="29">
        <v>38450</v>
      </c>
      <c r="Q421" s="37">
        <v>38443</v>
      </c>
      <c r="R421" s="30">
        <v>7.5650000000000004</v>
      </c>
      <c r="S421" s="30">
        <v>7.38</v>
      </c>
      <c r="T421" s="30">
        <v>7.5023</v>
      </c>
      <c r="U421" s="31">
        <v>561100</v>
      </c>
      <c r="V421" s="30">
        <v>82</v>
      </c>
      <c r="W421" s="30">
        <v>35</v>
      </c>
    </row>
    <row r="422" spans="14:23" outlineLevel="2">
      <c r="N422" s="32">
        <v>38450</v>
      </c>
      <c r="O422" s="32">
        <v>38451</v>
      </c>
      <c r="P422" s="32">
        <v>38453</v>
      </c>
      <c r="Q422" s="37">
        <v>38443</v>
      </c>
      <c r="R422" s="33">
        <v>7.31</v>
      </c>
      <c r="S422" s="33">
        <v>7.2</v>
      </c>
      <c r="T422" s="33">
        <v>7.2628000000000004</v>
      </c>
      <c r="U422" s="34">
        <v>606900</v>
      </c>
      <c r="V422" s="33">
        <v>77</v>
      </c>
      <c r="W422" s="33">
        <v>29</v>
      </c>
    </row>
    <row r="423" spans="14:23" outlineLevel="2">
      <c r="N423" s="29">
        <v>38453</v>
      </c>
      <c r="O423" s="29">
        <v>38454</v>
      </c>
      <c r="P423" s="29">
        <v>38454</v>
      </c>
      <c r="Q423" s="37">
        <v>38443</v>
      </c>
      <c r="R423" s="30">
        <v>7.28</v>
      </c>
      <c r="S423" s="30">
        <v>7.085</v>
      </c>
      <c r="T423" s="30">
        <v>7.1651999999999996</v>
      </c>
      <c r="U423" s="31">
        <v>371300</v>
      </c>
      <c r="V423" s="30">
        <v>58</v>
      </c>
      <c r="W423" s="30">
        <v>33</v>
      </c>
    </row>
    <row r="424" spans="14:23" outlineLevel="2">
      <c r="N424" s="32">
        <v>38454</v>
      </c>
      <c r="O424" s="32">
        <v>38455</v>
      </c>
      <c r="P424" s="32">
        <v>38455</v>
      </c>
      <c r="Q424" s="37">
        <v>38443</v>
      </c>
      <c r="R424" s="33">
        <v>7.375</v>
      </c>
      <c r="S424" s="33">
        <v>7.25</v>
      </c>
      <c r="T424" s="33">
        <v>7.3409000000000004</v>
      </c>
      <c r="U424" s="34">
        <v>377900</v>
      </c>
      <c r="V424" s="33">
        <v>63</v>
      </c>
      <c r="W424" s="33">
        <v>32</v>
      </c>
    </row>
    <row r="425" spans="14:23" outlineLevel="2">
      <c r="N425" s="29">
        <v>38455</v>
      </c>
      <c r="O425" s="29">
        <v>38456</v>
      </c>
      <c r="P425" s="29">
        <v>38456</v>
      </c>
      <c r="Q425" s="37">
        <v>38443</v>
      </c>
      <c r="R425" s="30">
        <v>7.1</v>
      </c>
      <c r="S425" s="30">
        <v>7.04</v>
      </c>
      <c r="T425" s="30">
        <v>7.0708000000000002</v>
      </c>
      <c r="U425" s="31">
        <v>413200</v>
      </c>
      <c r="V425" s="30">
        <v>65</v>
      </c>
      <c r="W425" s="30">
        <v>34</v>
      </c>
    </row>
    <row r="426" spans="14:23" outlineLevel="1">
      <c r="N426" s="32">
        <v>38456</v>
      </c>
      <c r="O426" s="32">
        <v>38457</v>
      </c>
      <c r="P426" s="32">
        <v>38457</v>
      </c>
      <c r="Q426" s="37">
        <v>38443</v>
      </c>
      <c r="R426" s="33">
        <v>7.08</v>
      </c>
      <c r="S426" s="33">
        <v>6.94</v>
      </c>
      <c r="T426" s="33">
        <v>7.0223000000000004</v>
      </c>
      <c r="U426" s="34">
        <v>430500</v>
      </c>
      <c r="V426" s="33">
        <v>63</v>
      </c>
      <c r="W426" s="33">
        <v>31</v>
      </c>
    </row>
    <row r="427" spans="14:23" outlineLevel="2">
      <c r="N427" s="29">
        <v>38457</v>
      </c>
      <c r="O427" s="29">
        <v>38458</v>
      </c>
      <c r="P427" s="29">
        <v>38460</v>
      </c>
      <c r="Q427" s="37">
        <v>38443</v>
      </c>
      <c r="R427" s="30">
        <v>7.01</v>
      </c>
      <c r="S427" s="30">
        <v>6.91</v>
      </c>
      <c r="T427" s="30">
        <v>6.9538000000000002</v>
      </c>
      <c r="U427" s="31">
        <v>391200</v>
      </c>
      <c r="V427" s="30">
        <v>59</v>
      </c>
      <c r="W427" s="30">
        <v>32</v>
      </c>
    </row>
    <row r="428" spans="14:23" outlineLevel="2">
      <c r="N428" s="32">
        <v>38460</v>
      </c>
      <c r="O428" s="32">
        <v>38461</v>
      </c>
      <c r="P428" s="32">
        <v>38461</v>
      </c>
      <c r="Q428" s="37">
        <v>38443</v>
      </c>
      <c r="R428" s="33">
        <v>7.0350000000000001</v>
      </c>
      <c r="S428" s="33">
        <v>6.91</v>
      </c>
      <c r="T428" s="33">
        <v>6.9511000000000003</v>
      </c>
      <c r="U428" s="34">
        <v>544100</v>
      </c>
      <c r="V428" s="33">
        <v>70</v>
      </c>
      <c r="W428" s="33">
        <v>31</v>
      </c>
    </row>
    <row r="429" spans="14:23" outlineLevel="2">
      <c r="N429" s="29">
        <v>38461</v>
      </c>
      <c r="O429" s="29">
        <v>38462</v>
      </c>
      <c r="P429" s="29">
        <v>38462</v>
      </c>
      <c r="Q429" s="37">
        <v>38443</v>
      </c>
      <c r="R429" s="30">
        <v>7.04</v>
      </c>
      <c r="S429" s="30">
        <v>6.94</v>
      </c>
      <c r="T429" s="30">
        <v>7.0044000000000004</v>
      </c>
      <c r="U429" s="31">
        <v>371300</v>
      </c>
      <c r="V429" s="30">
        <v>55</v>
      </c>
      <c r="W429" s="30">
        <v>29</v>
      </c>
    </row>
    <row r="430" spans="14:23" outlineLevel="2">
      <c r="N430" s="32">
        <v>38462</v>
      </c>
      <c r="O430" s="32">
        <v>38463</v>
      </c>
      <c r="P430" s="32">
        <v>38463</v>
      </c>
      <c r="Q430" s="37">
        <v>38443</v>
      </c>
      <c r="R430" s="33">
        <v>7.13</v>
      </c>
      <c r="S430" s="33">
        <v>7.05</v>
      </c>
      <c r="T430" s="33">
        <v>7.0972</v>
      </c>
      <c r="U430" s="34">
        <v>336200</v>
      </c>
      <c r="V430" s="33">
        <v>50</v>
      </c>
      <c r="W430" s="33">
        <v>29</v>
      </c>
    </row>
    <row r="431" spans="14:23" outlineLevel="2">
      <c r="N431" s="29">
        <v>38463</v>
      </c>
      <c r="O431" s="29">
        <v>38464</v>
      </c>
      <c r="P431" s="29">
        <v>38464</v>
      </c>
      <c r="Q431" s="37">
        <v>38443</v>
      </c>
      <c r="R431" s="30">
        <v>6.97</v>
      </c>
      <c r="S431" s="30">
        <v>6.88</v>
      </c>
      <c r="T431" s="30">
        <v>6.9298000000000002</v>
      </c>
      <c r="U431" s="31">
        <v>415000</v>
      </c>
      <c r="V431" s="30">
        <v>55</v>
      </c>
      <c r="W431" s="30">
        <v>31</v>
      </c>
    </row>
    <row r="432" spans="14:23" outlineLevel="2">
      <c r="N432" s="32">
        <v>38464</v>
      </c>
      <c r="O432" s="32">
        <v>38465</v>
      </c>
      <c r="P432" s="32">
        <v>38467</v>
      </c>
      <c r="Q432" s="37">
        <v>38443</v>
      </c>
      <c r="R432" s="33">
        <v>7.17</v>
      </c>
      <c r="S432" s="33">
        <v>7.03</v>
      </c>
      <c r="T432" s="33">
        <v>7.0555000000000003</v>
      </c>
      <c r="U432" s="34">
        <v>459800</v>
      </c>
      <c r="V432" s="33">
        <v>58</v>
      </c>
      <c r="W432" s="33">
        <v>28</v>
      </c>
    </row>
    <row r="433" spans="14:23" outlineLevel="2">
      <c r="N433" s="29">
        <v>38467</v>
      </c>
      <c r="O433" s="29">
        <v>38468</v>
      </c>
      <c r="P433" s="29">
        <v>38468</v>
      </c>
      <c r="Q433" s="37">
        <v>38443</v>
      </c>
      <c r="R433" s="30">
        <v>7.29</v>
      </c>
      <c r="S433" s="30">
        <v>7.24</v>
      </c>
      <c r="T433" s="30">
        <v>7.2670000000000003</v>
      </c>
      <c r="U433" s="31">
        <v>392200</v>
      </c>
      <c r="V433" s="30">
        <v>57</v>
      </c>
      <c r="W433" s="30">
        <v>34</v>
      </c>
    </row>
    <row r="434" spans="14:23" outlineLevel="2">
      <c r="N434" s="32">
        <v>38468</v>
      </c>
      <c r="O434" s="32">
        <v>38469</v>
      </c>
      <c r="P434" s="32">
        <v>38469</v>
      </c>
      <c r="Q434" s="37">
        <v>38443</v>
      </c>
      <c r="R434" s="33">
        <v>7.12</v>
      </c>
      <c r="S434" s="33">
        <v>7.0449999999999999</v>
      </c>
      <c r="T434" s="33">
        <v>7.0808</v>
      </c>
      <c r="U434" s="34">
        <v>435900</v>
      </c>
      <c r="V434" s="33">
        <v>66</v>
      </c>
      <c r="W434" s="33">
        <v>34</v>
      </c>
    </row>
    <row r="435" spans="14:23" outlineLevel="2">
      <c r="N435" s="29">
        <v>38469</v>
      </c>
      <c r="O435" s="29">
        <v>38470</v>
      </c>
      <c r="P435" s="29">
        <v>38470</v>
      </c>
      <c r="Q435" s="37">
        <v>38443</v>
      </c>
      <c r="R435" s="30">
        <v>7.1449999999999996</v>
      </c>
      <c r="S435" s="30">
        <v>6.9450000000000003</v>
      </c>
      <c r="T435" s="30">
        <v>7.1040999999999999</v>
      </c>
      <c r="U435" s="31">
        <v>354400</v>
      </c>
      <c r="V435" s="30">
        <v>52</v>
      </c>
      <c r="W435" s="30">
        <v>29</v>
      </c>
    </row>
    <row r="436" spans="14:23" outlineLevel="2">
      <c r="N436" s="32">
        <v>38470</v>
      </c>
      <c r="O436" s="32">
        <v>38471</v>
      </c>
      <c r="P436" s="32">
        <v>38472</v>
      </c>
      <c r="Q436" s="37">
        <v>38443</v>
      </c>
      <c r="R436" s="33">
        <v>6.7</v>
      </c>
      <c r="S436" s="33">
        <v>6.61</v>
      </c>
      <c r="T436" s="33">
        <v>6.6596000000000002</v>
      </c>
      <c r="U436" s="34">
        <v>318700</v>
      </c>
      <c r="V436" s="33">
        <v>56</v>
      </c>
      <c r="W436" s="33">
        <v>29</v>
      </c>
    </row>
    <row r="437" spans="14:23" ht="18.75" outlineLevel="2">
      <c r="N437" s="32"/>
      <c r="O437" s="32"/>
      <c r="P437" s="32"/>
      <c r="Q437" s="38" t="s">
        <v>65</v>
      </c>
      <c r="R437" s="33"/>
      <c r="S437" s="33"/>
      <c r="T437" s="33">
        <f>SUBTOTAL(1,T416:T436)</f>
        <v>7.2004428571428578</v>
      </c>
      <c r="U437" s="34"/>
      <c r="V437" s="33"/>
      <c r="W437" s="33"/>
    </row>
    <row r="438" spans="14:23" outlineLevel="2">
      <c r="N438" s="29">
        <v>38471</v>
      </c>
      <c r="O438" s="29">
        <v>38473</v>
      </c>
      <c r="P438" s="29">
        <v>38474</v>
      </c>
      <c r="Q438" s="37">
        <v>38473</v>
      </c>
      <c r="R438" s="30">
        <v>6.71</v>
      </c>
      <c r="S438" s="30">
        <v>6.58</v>
      </c>
      <c r="T438" s="30">
        <v>6.6380999999999997</v>
      </c>
      <c r="U438" s="31">
        <v>564400</v>
      </c>
      <c r="V438" s="30">
        <v>83</v>
      </c>
      <c r="W438" s="30">
        <v>35</v>
      </c>
    </row>
    <row r="439" spans="14:23" outlineLevel="2">
      <c r="N439" s="32">
        <v>38474</v>
      </c>
      <c r="O439" s="32">
        <v>38475</v>
      </c>
      <c r="P439" s="32">
        <v>38475</v>
      </c>
      <c r="Q439" s="37">
        <v>38473</v>
      </c>
      <c r="R439" s="33">
        <v>6.58</v>
      </c>
      <c r="S439" s="33">
        <v>6.45</v>
      </c>
      <c r="T439" s="33">
        <v>6.4977999999999998</v>
      </c>
      <c r="U439" s="34">
        <v>364100</v>
      </c>
      <c r="V439" s="33">
        <v>56</v>
      </c>
      <c r="W439" s="33">
        <v>32</v>
      </c>
    </row>
    <row r="440" spans="14:23" outlineLevel="2">
      <c r="N440" s="29">
        <v>38475</v>
      </c>
      <c r="O440" s="29">
        <v>38476</v>
      </c>
      <c r="P440" s="29">
        <v>38476</v>
      </c>
      <c r="Q440" s="37">
        <v>38473</v>
      </c>
      <c r="R440" s="30">
        <v>6.68</v>
      </c>
      <c r="S440" s="30">
        <v>6.59</v>
      </c>
      <c r="T440" s="30">
        <v>6.6138000000000003</v>
      </c>
      <c r="U440" s="31">
        <v>399700</v>
      </c>
      <c r="V440" s="30">
        <v>60</v>
      </c>
      <c r="W440" s="30">
        <v>31</v>
      </c>
    </row>
    <row r="441" spans="14:23" outlineLevel="2">
      <c r="N441" s="32">
        <v>38476</v>
      </c>
      <c r="O441" s="32">
        <v>38477</v>
      </c>
      <c r="P441" s="32">
        <v>38477</v>
      </c>
      <c r="Q441" s="37">
        <v>38473</v>
      </c>
      <c r="R441" s="33">
        <v>6.55</v>
      </c>
      <c r="S441" s="33">
        <v>6.44</v>
      </c>
      <c r="T441" s="33">
        <v>6.4855999999999998</v>
      </c>
      <c r="U441" s="34">
        <v>494600</v>
      </c>
      <c r="V441" s="33">
        <v>74</v>
      </c>
      <c r="W441" s="33">
        <v>33</v>
      </c>
    </row>
    <row r="442" spans="14:23" outlineLevel="2">
      <c r="N442" s="29">
        <v>38477</v>
      </c>
      <c r="O442" s="29">
        <v>38478</v>
      </c>
      <c r="P442" s="29">
        <v>38478</v>
      </c>
      <c r="Q442" s="37">
        <v>38473</v>
      </c>
      <c r="R442" s="30">
        <v>6.7</v>
      </c>
      <c r="S442" s="30">
        <v>6.58</v>
      </c>
      <c r="T442" s="30">
        <v>6.6512000000000002</v>
      </c>
      <c r="U442" s="31">
        <v>427600</v>
      </c>
      <c r="V442" s="30">
        <v>60</v>
      </c>
      <c r="W442" s="30">
        <v>30</v>
      </c>
    </row>
    <row r="443" spans="14:23" outlineLevel="2">
      <c r="N443" s="32">
        <v>38478</v>
      </c>
      <c r="O443" s="32">
        <v>38479</v>
      </c>
      <c r="P443" s="32">
        <v>38481</v>
      </c>
      <c r="Q443" s="37">
        <v>38473</v>
      </c>
      <c r="R443" s="33">
        <v>6.7</v>
      </c>
      <c r="S443" s="33">
        <v>6.62</v>
      </c>
      <c r="T443" s="33">
        <v>6.665</v>
      </c>
      <c r="U443" s="34">
        <v>370100</v>
      </c>
      <c r="V443" s="33">
        <v>52</v>
      </c>
      <c r="W443" s="33">
        <v>32</v>
      </c>
    </row>
    <row r="444" spans="14:23" outlineLevel="2">
      <c r="N444" s="29">
        <v>38481</v>
      </c>
      <c r="O444" s="29">
        <v>38482</v>
      </c>
      <c r="P444" s="29">
        <v>38482</v>
      </c>
      <c r="Q444" s="37">
        <v>38473</v>
      </c>
      <c r="R444" s="30">
        <v>6.59</v>
      </c>
      <c r="S444" s="30">
        <v>6.53</v>
      </c>
      <c r="T444" s="30">
        <v>6.5580999999999996</v>
      </c>
      <c r="U444" s="31">
        <v>459000</v>
      </c>
      <c r="V444" s="30">
        <v>66</v>
      </c>
      <c r="W444" s="30">
        <v>35</v>
      </c>
    </row>
    <row r="445" spans="14:23" outlineLevel="2">
      <c r="N445" s="32">
        <v>38482</v>
      </c>
      <c r="O445" s="32">
        <v>38483</v>
      </c>
      <c r="P445" s="32">
        <v>38483</v>
      </c>
      <c r="Q445" s="37">
        <v>38473</v>
      </c>
      <c r="R445" s="33">
        <v>6.7424999999999997</v>
      </c>
      <c r="S445" s="33">
        <v>6.63</v>
      </c>
      <c r="T445" s="33">
        <v>6.6741000000000001</v>
      </c>
      <c r="U445" s="34">
        <v>607100</v>
      </c>
      <c r="V445" s="33">
        <v>86</v>
      </c>
      <c r="W445" s="33">
        <v>34</v>
      </c>
    </row>
    <row r="446" spans="14:23" outlineLevel="2">
      <c r="N446" s="29">
        <v>38483</v>
      </c>
      <c r="O446" s="29">
        <v>38484</v>
      </c>
      <c r="P446" s="29">
        <v>38484</v>
      </c>
      <c r="Q446" s="37">
        <v>38473</v>
      </c>
      <c r="R446" s="30">
        <v>6.7</v>
      </c>
      <c r="S446" s="30">
        <v>6.585</v>
      </c>
      <c r="T446" s="30">
        <v>6.6326000000000001</v>
      </c>
      <c r="U446" s="31">
        <v>582100</v>
      </c>
      <c r="V446" s="30">
        <v>72</v>
      </c>
      <c r="W446" s="30">
        <v>31</v>
      </c>
    </row>
    <row r="447" spans="14:23" outlineLevel="2">
      <c r="N447" s="32">
        <v>38484</v>
      </c>
      <c r="O447" s="32">
        <v>38485</v>
      </c>
      <c r="P447" s="32">
        <v>38485</v>
      </c>
      <c r="Q447" s="37">
        <v>38473</v>
      </c>
      <c r="R447" s="33">
        <v>6.6449999999999996</v>
      </c>
      <c r="S447" s="33">
        <v>6.54</v>
      </c>
      <c r="T447" s="33">
        <v>6.6249000000000002</v>
      </c>
      <c r="U447" s="34">
        <v>563900</v>
      </c>
      <c r="V447" s="33">
        <v>74</v>
      </c>
      <c r="W447" s="33">
        <v>35</v>
      </c>
    </row>
    <row r="448" spans="14:23" outlineLevel="2">
      <c r="N448" s="29">
        <v>38485</v>
      </c>
      <c r="O448" s="29">
        <v>38486</v>
      </c>
      <c r="P448" s="29">
        <v>38488</v>
      </c>
      <c r="Q448" s="37">
        <v>38473</v>
      </c>
      <c r="R448" s="30">
        <v>6.4924999999999997</v>
      </c>
      <c r="S448" s="30">
        <v>6.4550000000000001</v>
      </c>
      <c r="T448" s="30">
        <v>6.4683000000000002</v>
      </c>
      <c r="U448" s="31">
        <v>304400</v>
      </c>
      <c r="V448" s="30">
        <v>40</v>
      </c>
      <c r="W448" s="30">
        <v>25</v>
      </c>
    </row>
    <row r="449" spans="14:23" outlineLevel="1">
      <c r="N449" s="32">
        <v>38488</v>
      </c>
      <c r="O449" s="32">
        <v>38489</v>
      </c>
      <c r="P449" s="32">
        <v>38489</v>
      </c>
      <c r="Q449" s="37">
        <v>38473</v>
      </c>
      <c r="R449" s="33">
        <v>6.49</v>
      </c>
      <c r="S449" s="33">
        <v>6.3949999999999996</v>
      </c>
      <c r="T449" s="33">
        <v>6.4513999999999996</v>
      </c>
      <c r="U449" s="34">
        <v>356500</v>
      </c>
      <c r="V449" s="33">
        <v>49</v>
      </c>
      <c r="W449" s="33">
        <v>28</v>
      </c>
    </row>
    <row r="450" spans="14:23" outlineLevel="2">
      <c r="N450" s="29">
        <v>38489</v>
      </c>
      <c r="O450" s="29">
        <v>38490</v>
      </c>
      <c r="P450" s="29">
        <v>38490</v>
      </c>
      <c r="Q450" s="37">
        <v>38473</v>
      </c>
      <c r="R450" s="30">
        <v>6.49</v>
      </c>
      <c r="S450" s="30">
        <v>6.3949999999999996</v>
      </c>
      <c r="T450" s="30">
        <v>6.4095000000000004</v>
      </c>
      <c r="U450" s="31">
        <v>434800</v>
      </c>
      <c r="V450" s="30">
        <v>55</v>
      </c>
      <c r="W450" s="30">
        <v>33</v>
      </c>
    </row>
    <row r="451" spans="14:23" outlineLevel="2">
      <c r="N451" s="32">
        <v>38490</v>
      </c>
      <c r="O451" s="32">
        <v>38491</v>
      </c>
      <c r="P451" s="32">
        <v>38491</v>
      </c>
      <c r="Q451" s="37">
        <v>38473</v>
      </c>
      <c r="R451" s="33">
        <v>6.5449999999999999</v>
      </c>
      <c r="S451" s="33">
        <v>6.45</v>
      </c>
      <c r="T451" s="33">
        <v>6.4993999999999996</v>
      </c>
      <c r="U451" s="34">
        <v>563800</v>
      </c>
      <c r="V451" s="33">
        <v>74</v>
      </c>
      <c r="W451" s="33">
        <v>33</v>
      </c>
    </row>
    <row r="452" spans="14:23" outlineLevel="2">
      <c r="N452" s="29">
        <v>38491</v>
      </c>
      <c r="O452" s="29">
        <v>38492</v>
      </c>
      <c r="P452" s="29">
        <v>38492</v>
      </c>
      <c r="Q452" s="37">
        <v>38473</v>
      </c>
      <c r="R452" s="30">
        <v>6.41</v>
      </c>
      <c r="S452" s="30">
        <v>6.37</v>
      </c>
      <c r="T452" s="30">
        <v>6.3883000000000001</v>
      </c>
      <c r="U452" s="31">
        <v>483700</v>
      </c>
      <c r="V452" s="30">
        <v>61</v>
      </c>
      <c r="W452" s="30">
        <v>27</v>
      </c>
    </row>
    <row r="453" spans="14:23" outlineLevel="2">
      <c r="N453" s="32">
        <v>38492</v>
      </c>
      <c r="O453" s="32">
        <v>38493</v>
      </c>
      <c r="P453" s="32">
        <v>38495</v>
      </c>
      <c r="Q453" s="37">
        <v>38473</v>
      </c>
      <c r="R453" s="33">
        <v>6.3849999999999998</v>
      </c>
      <c r="S453" s="33">
        <v>6.3</v>
      </c>
      <c r="T453" s="33">
        <v>6.3616000000000001</v>
      </c>
      <c r="U453" s="34">
        <v>410000</v>
      </c>
      <c r="V453" s="33">
        <v>49</v>
      </c>
      <c r="W453" s="33">
        <v>26</v>
      </c>
    </row>
    <row r="454" spans="14:23" outlineLevel="2">
      <c r="N454" s="29">
        <v>38495</v>
      </c>
      <c r="O454" s="29">
        <v>38496</v>
      </c>
      <c r="P454" s="29">
        <v>38496</v>
      </c>
      <c r="Q454" s="37">
        <v>38473</v>
      </c>
      <c r="R454" s="30">
        <v>6.48</v>
      </c>
      <c r="S454" s="30">
        <v>6.26</v>
      </c>
      <c r="T454" s="30">
        <v>6.3277999999999999</v>
      </c>
      <c r="U454" s="31">
        <v>504600</v>
      </c>
      <c r="V454" s="30">
        <v>79</v>
      </c>
      <c r="W454" s="30">
        <v>31</v>
      </c>
    </row>
    <row r="455" spans="14:23" outlineLevel="2">
      <c r="N455" s="32">
        <v>38496</v>
      </c>
      <c r="O455" s="32">
        <v>38497</v>
      </c>
      <c r="P455" s="32">
        <v>38497</v>
      </c>
      <c r="Q455" s="37">
        <v>38473</v>
      </c>
      <c r="R455" s="33">
        <v>6.48</v>
      </c>
      <c r="S455" s="33">
        <v>6.4</v>
      </c>
      <c r="T455" s="33">
        <v>6.4485999999999999</v>
      </c>
      <c r="U455" s="34">
        <v>550900</v>
      </c>
      <c r="V455" s="33">
        <v>64</v>
      </c>
      <c r="W455" s="33">
        <v>29</v>
      </c>
    </row>
    <row r="456" spans="14:23" outlineLevel="2">
      <c r="N456" s="29">
        <v>38497</v>
      </c>
      <c r="O456" s="29">
        <v>38498</v>
      </c>
      <c r="P456" s="29">
        <v>38498</v>
      </c>
      <c r="Q456" s="37">
        <v>38473</v>
      </c>
      <c r="R456" s="30">
        <v>6.4</v>
      </c>
      <c r="S456" s="30">
        <v>6.3</v>
      </c>
      <c r="T456" s="30">
        <v>6.3308</v>
      </c>
      <c r="U456" s="31">
        <v>400700</v>
      </c>
      <c r="V456" s="30">
        <v>51</v>
      </c>
      <c r="W456" s="30">
        <v>26</v>
      </c>
    </row>
    <row r="457" spans="14:23" outlineLevel="2">
      <c r="N457" s="32">
        <v>38498</v>
      </c>
      <c r="O457" s="32">
        <v>38499</v>
      </c>
      <c r="P457" s="32">
        <v>38499</v>
      </c>
      <c r="Q457" s="37">
        <v>38473</v>
      </c>
      <c r="R457" s="33">
        <v>6.335</v>
      </c>
      <c r="S457" s="33">
        <v>6.2649999999999997</v>
      </c>
      <c r="T457" s="33">
        <v>6.3</v>
      </c>
      <c r="U457" s="34">
        <v>442100</v>
      </c>
      <c r="V457" s="33">
        <v>58</v>
      </c>
      <c r="W457" s="33">
        <v>25</v>
      </c>
    </row>
    <row r="458" spans="14:23" outlineLevel="2">
      <c r="N458" s="29">
        <v>38499</v>
      </c>
      <c r="O458" s="29">
        <v>38500</v>
      </c>
      <c r="P458" s="29">
        <v>38503</v>
      </c>
      <c r="Q458" s="37">
        <v>38473</v>
      </c>
      <c r="R458" s="30">
        <v>6.3</v>
      </c>
      <c r="S458" s="30">
        <v>6.1749999999999998</v>
      </c>
      <c r="T458" s="30">
        <v>6.2211999999999996</v>
      </c>
      <c r="U458" s="31">
        <v>415300</v>
      </c>
      <c r="V458" s="30">
        <v>68</v>
      </c>
      <c r="W458" s="30">
        <v>30</v>
      </c>
    </row>
    <row r="459" spans="14:23" ht="18.75" outlineLevel="2">
      <c r="N459" s="29"/>
      <c r="O459" s="29"/>
      <c r="P459" s="29"/>
      <c r="Q459" s="38" t="s">
        <v>66</v>
      </c>
      <c r="R459" s="30"/>
      <c r="S459" s="30"/>
      <c r="T459" s="30">
        <f>SUBTOTAL(1,T438:T458)</f>
        <v>6.4880047619047616</v>
      </c>
      <c r="U459" s="31"/>
      <c r="V459" s="30"/>
      <c r="W459" s="30"/>
    </row>
    <row r="460" spans="14:23" outlineLevel="2">
      <c r="N460" s="32">
        <v>38503</v>
      </c>
      <c r="O460" s="32">
        <v>38504</v>
      </c>
      <c r="P460" s="32">
        <v>38504</v>
      </c>
      <c r="Q460" s="37">
        <v>38504</v>
      </c>
      <c r="R460" s="33">
        <v>6.36</v>
      </c>
      <c r="S460" s="33">
        <v>6.22</v>
      </c>
      <c r="T460" s="33">
        <v>6.3055000000000003</v>
      </c>
      <c r="U460" s="34">
        <v>621800</v>
      </c>
      <c r="V460" s="33">
        <v>74</v>
      </c>
      <c r="W460" s="33">
        <v>32</v>
      </c>
    </row>
    <row r="461" spans="14:23" outlineLevel="2">
      <c r="N461" s="29">
        <v>38504</v>
      </c>
      <c r="O461" s="29">
        <v>38505</v>
      </c>
      <c r="P461" s="29">
        <v>38505</v>
      </c>
      <c r="Q461" s="37">
        <v>38504</v>
      </c>
      <c r="R461" s="30">
        <v>6.41</v>
      </c>
      <c r="S461" s="30">
        <v>6.3150000000000004</v>
      </c>
      <c r="T461" s="30">
        <v>6.3566000000000003</v>
      </c>
      <c r="U461" s="31">
        <v>606000</v>
      </c>
      <c r="V461" s="30">
        <v>76</v>
      </c>
      <c r="W461" s="30">
        <v>32</v>
      </c>
    </row>
    <row r="462" spans="14:23" outlineLevel="2">
      <c r="N462" s="32">
        <v>38505</v>
      </c>
      <c r="O462" s="32">
        <v>38506</v>
      </c>
      <c r="P462" s="32">
        <v>38506</v>
      </c>
      <c r="Q462" s="37">
        <v>38504</v>
      </c>
      <c r="R462" s="33">
        <v>6.71</v>
      </c>
      <c r="S462" s="33">
        <v>6.4749999999999996</v>
      </c>
      <c r="T462" s="33">
        <v>6.6349</v>
      </c>
      <c r="U462" s="34">
        <v>1008000</v>
      </c>
      <c r="V462" s="33">
        <v>127</v>
      </c>
      <c r="W462" s="33">
        <v>34</v>
      </c>
    </row>
    <row r="463" spans="14:23" outlineLevel="2">
      <c r="N463" s="29">
        <v>38506</v>
      </c>
      <c r="O463" s="29">
        <v>38507</v>
      </c>
      <c r="P463" s="29">
        <v>38509</v>
      </c>
      <c r="Q463" s="37">
        <v>38504</v>
      </c>
      <c r="R463" s="30">
        <v>6.8250000000000002</v>
      </c>
      <c r="S463" s="30">
        <v>6.5575000000000001</v>
      </c>
      <c r="T463" s="30">
        <v>6.6486000000000001</v>
      </c>
      <c r="U463" s="31">
        <v>730000</v>
      </c>
      <c r="V463" s="30">
        <v>104</v>
      </c>
      <c r="W463" s="30">
        <v>36</v>
      </c>
    </row>
    <row r="464" spans="14:23" outlineLevel="2">
      <c r="N464" s="32">
        <v>38509</v>
      </c>
      <c r="O464" s="32">
        <v>38510</v>
      </c>
      <c r="P464" s="32">
        <v>38510</v>
      </c>
      <c r="Q464" s="37">
        <v>38504</v>
      </c>
      <c r="R464" s="33">
        <v>7.1349999999999998</v>
      </c>
      <c r="S464" s="33">
        <v>6.94</v>
      </c>
      <c r="T464" s="33">
        <v>7.0537000000000001</v>
      </c>
      <c r="U464" s="34">
        <v>906800</v>
      </c>
      <c r="V464" s="33">
        <v>126</v>
      </c>
      <c r="W464" s="33">
        <v>32</v>
      </c>
    </row>
    <row r="465" spans="14:23" outlineLevel="2">
      <c r="N465" s="29">
        <v>38510</v>
      </c>
      <c r="O465" s="29">
        <v>38511</v>
      </c>
      <c r="P465" s="29">
        <v>38511</v>
      </c>
      <c r="Q465" s="37">
        <v>38504</v>
      </c>
      <c r="R465" s="30">
        <v>7.2</v>
      </c>
      <c r="S465" s="30">
        <v>7.08</v>
      </c>
      <c r="T465" s="30">
        <v>7.1299000000000001</v>
      </c>
      <c r="U465" s="31">
        <v>632200</v>
      </c>
      <c r="V465" s="30">
        <v>88</v>
      </c>
      <c r="W465" s="30">
        <v>32</v>
      </c>
    </row>
    <row r="466" spans="14:23" outlineLevel="2">
      <c r="N466" s="32">
        <v>38511</v>
      </c>
      <c r="O466" s="32">
        <v>38512</v>
      </c>
      <c r="P466" s="32">
        <v>38512</v>
      </c>
      <c r="Q466" s="37">
        <v>38504</v>
      </c>
      <c r="R466" s="33">
        <v>7.4</v>
      </c>
      <c r="S466" s="33">
        <v>7.165</v>
      </c>
      <c r="T466" s="33">
        <v>7.2232000000000003</v>
      </c>
      <c r="U466" s="34">
        <v>764400</v>
      </c>
      <c r="V466" s="33">
        <v>95</v>
      </c>
      <c r="W466" s="33">
        <v>35</v>
      </c>
    </row>
    <row r="467" spans="14:23" outlineLevel="2">
      <c r="N467" s="29">
        <v>38512</v>
      </c>
      <c r="O467" s="29">
        <v>38513</v>
      </c>
      <c r="P467" s="29">
        <v>38513</v>
      </c>
      <c r="Q467" s="37">
        <v>38504</v>
      </c>
      <c r="R467" s="30">
        <v>7.08</v>
      </c>
      <c r="S467" s="30">
        <v>6.99</v>
      </c>
      <c r="T467" s="30">
        <v>7.0522999999999998</v>
      </c>
      <c r="U467" s="31">
        <v>942800</v>
      </c>
      <c r="V467" s="30">
        <v>103</v>
      </c>
      <c r="W467" s="30">
        <v>32</v>
      </c>
    </row>
    <row r="468" spans="14:23" outlineLevel="2">
      <c r="N468" s="32">
        <v>38513</v>
      </c>
      <c r="O468" s="32">
        <v>38514</v>
      </c>
      <c r="P468" s="32">
        <v>38516</v>
      </c>
      <c r="Q468" s="37">
        <v>38504</v>
      </c>
      <c r="R468" s="33">
        <v>7.15</v>
      </c>
      <c r="S468" s="33">
        <v>7</v>
      </c>
      <c r="T468" s="33">
        <v>7.0865999999999998</v>
      </c>
      <c r="U468" s="34">
        <v>467300</v>
      </c>
      <c r="V468" s="33">
        <v>67</v>
      </c>
      <c r="W468" s="33">
        <v>29</v>
      </c>
    </row>
    <row r="469" spans="14:23" outlineLevel="2">
      <c r="N469" s="29">
        <v>38516</v>
      </c>
      <c r="O469" s="29">
        <v>38517</v>
      </c>
      <c r="P469" s="29">
        <v>38517</v>
      </c>
      <c r="Q469" s="37">
        <v>38504</v>
      </c>
      <c r="R469" s="30">
        <v>7.1749999999999998</v>
      </c>
      <c r="S469" s="30">
        <v>7.0049999999999999</v>
      </c>
      <c r="T469" s="30">
        <v>7.0827999999999998</v>
      </c>
      <c r="U469" s="31">
        <v>632700</v>
      </c>
      <c r="V469" s="30">
        <v>83</v>
      </c>
      <c r="W469" s="30">
        <v>33</v>
      </c>
    </row>
    <row r="470" spans="14:23" outlineLevel="1">
      <c r="N470" s="32">
        <v>38517</v>
      </c>
      <c r="O470" s="32">
        <v>38518</v>
      </c>
      <c r="P470" s="32">
        <v>38518</v>
      </c>
      <c r="Q470" s="37">
        <v>38504</v>
      </c>
      <c r="R470" s="33">
        <v>7.38</v>
      </c>
      <c r="S470" s="33">
        <v>7.2649999999999997</v>
      </c>
      <c r="T470" s="33">
        <v>7.3194999999999997</v>
      </c>
      <c r="U470" s="34">
        <v>620800</v>
      </c>
      <c r="V470" s="33">
        <v>87</v>
      </c>
      <c r="W470" s="33">
        <v>34</v>
      </c>
    </row>
    <row r="471" spans="14:23" outlineLevel="2">
      <c r="N471" s="29">
        <v>38518</v>
      </c>
      <c r="O471" s="29">
        <v>38519</v>
      </c>
      <c r="P471" s="29">
        <v>38519</v>
      </c>
      <c r="Q471" s="37">
        <v>38504</v>
      </c>
      <c r="R471" s="30">
        <v>7.5</v>
      </c>
      <c r="S471" s="30">
        <v>7.335</v>
      </c>
      <c r="T471" s="30">
        <v>7.3867000000000003</v>
      </c>
      <c r="U471" s="31">
        <v>479000</v>
      </c>
      <c r="V471" s="30">
        <v>70</v>
      </c>
      <c r="W471" s="30">
        <v>29</v>
      </c>
    </row>
    <row r="472" spans="14:23" outlineLevel="2">
      <c r="N472" s="32">
        <v>38519</v>
      </c>
      <c r="O472" s="32">
        <v>38520</v>
      </c>
      <c r="P472" s="32">
        <v>38520</v>
      </c>
      <c r="Q472" s="37">
        <v>38504</v>
      </c>
      <c r="R472" s="33">
        <v>7.6</v>
      </c>
      <c r="S472" s="33">
        <v>7.375</v>
      </c>
      <c r="T472" s="33">
        <v>7.4122000000000003</v>
      </c>
      <c r="U472" s="34">
        <v>592200</v>
      </c>
      <c r="V472" s="33">
        <v>77</v>
      </c>
      <c r="W472" s="33">
        <v>30</v>
      </c>
    </row>
    <row r="473" spans="14:23" outlineLevel="2">
      <c r="N473" s="29">
        <v>38520</v>
      </c>
      <c r="O473" s="29">
        <v>38521</v>
      </c>
      <c r="P473" s="29">
        <v>38523</v>
      </c>
      <c r="Q473" s="37">
        <v>38504</v>
      </c>
      <c r="R473" s="30">
        <v>7.66</v>
      </c>
      <c r="S473" s="30">
        <v>7.54</v>
      </c>
      <c r="T473" s="30">
        <v>7.6056999999999997</v>
      </c>
      <c r="U473" s="31">
        <v>632100</v>
      </c>
      <c r="V473" s="30">
        <v>79</v>
      </c>
      <c r="W473" s="30">
        <v>29</v>
      </c>
    </row>
    <row r="474" spans="14:23" outlineLevel="2">
      <c r="N474" s="32">
        <v>38523</v>
      </c>
      <c r="O474" s="32">
        <v>38524</v>
      </c>
      <c r="P474" s="32">
        <v>38524</v>
      </c>
      <c r="Q474" s="37">
        <v>38504</v>
      </c>
      <c r="R474" s="33">
        <v>7.8650000000000002</v>
      </c>
      <c r="S474" s="33">
        <v>7.4</v>
      </c>
      <c r="T474" s="33">
        <v>7.7961</v>
      </c>
      <c r="U474" s="34">
        <v>666600</v>
      </c>
      <c r="V474" s="33">
        <v>93</v>
      </c>
      <c r="W474" s="33">
        <v>29</v>
      </c>
    </row>
    <row r="475" spans="14:23" outlineLevel="2">
      <c r="N475" s="29">
        <v>38524</v>
      </c>
      <c r="O475" s="29">
        <v>38525</v>
      </c>
      <c r="P475" s="29">
        <v>38525</v>
      </c>
      <c r="Q475" s="37">
        <v>38504</v>
      </c>
      <c r="R475" s="30">
        <v>7.57</v>
      </c>
      <c r="S475" s="30">
        <v>7.3650000000000002</v>
      </c>
      <c r="T475" s="30">
        <v>7.4572000000000003</v>
      </c>
      <c r="U475" s="31">
        <v>458400</v>
      </c>
      <c r="V475" s="30">
        <v>61</v>
      </c>
      <c r="W475" s="30">
        <v>29</v>
      </c>
    </row>
    <row r="476" spans="14:23" outlineLevel="2">
      <c r="N476" s="32">
        <v>38525</v>
      </c>
      <c r="O476" s="32">
        <v>38526</v>
      </c>
      <c r="P476" s="32">
        <v>38526</v>
      </c>
      <c r="Q476" s="37">
        <v>38504</v>
      </c>
      <c r="R476" s="33">
        <v>7.42</v>
      </c>
      <c r="S476" s="33">
        <v>7.32</v>
      </c>
      <c r="T476" s="33">
        <v>7.3929</v>
      </c>
      <c r="U476" s="34">
        <v>532700</v>
      </c>
      <c r="V476" s="33">
        <v>76</v>
      </c>
      <c r="W476" s="33">
        <v>31</v>
      </c>
    </row>
    <row r="477" spans="14:23" outlineLevel="2">
      <c r="N477" s="29">
        <v>38526</v>
      </c>
      <c r="O477" s="29">
        <v>38527</v>
      </c>
      <c r="P477" s="29">
        <v>38527</v>
      </c>
      <c r="Q477" s="37">
        <v>38504</v>
      </c>
      <c r="R477" s="30">
        <v>7.5549999999999997</v>
      </c>
      <c r="S477" s="30">
        <v>7.44</v>
      </c>
      <c r="T477" s="30">
        <v>7.5061999999999998</v>
      </c>
      <c r="U477" s="31">
        <v>378200</v>
      </c>
      <c r="V477" s="30">
        <v>56</v>
      </c>
      <c r="W477" s="30">
        <v>28</v>
      </c>
    </row>
    <row r="478" spans="14:23" outlineLevel="2">
      <c r="N478" s="32">
        <v>38527</v>
      </c>
      <c r="O478" s="32">
        <v>38528</v>
      </c>
      <c r="P478" s="32">
        <v>38530</v>
      </c>
      <c r="Q478" s="37">
        <v>38504</v>
      </c>
      <c r="R478" s="33">
        <v>7.4950000000000001</v>
      </c>
      <c r="S478" s="33">
        <v>7.34</v>
      </c>
      <c r="T478" s="33">
        <v>7.4494999999999996</v>
      </c>
      <c r="U478" s="34">
        <v>326500</v>
      </c>
      <c r="V478" s="33">
        <v>46</v>
      </c>
      <c r="W478" s="33">
        <v>30</v>
      </c>
    </row>
    <row r="479" spans="14:23" outlineLevel="2">
      <c r="N479" s="29">
        <v>38530</v>
      </c>
      <c r="O479" s="29">
        <v>38531</v>
      </c>
      <c r="P479" s="29">
        <v>38531</v>
      </c>
      <c r="Q479" s="37">
        <v>38504</v>
      </c>
      <c r="R479" s="30">
        <v>7.33</v>
      </c>
      <c r="S479" s="30">
        <v>7.2249999999999996</v>
      </c>
      <c r="T479" s="30">
        <v>7.2926000000000002</v>
      </c>
      <c r="U479" s="31">
        <v>416600</v>
      </c>
      <c r="V479" s="30">
        <v>50</v>
      </c>
      <c r="W479" s="30">
        <v>24</v>
      </c>
    </row>
    <row r="480" spans="14:23" outlineLevel="2">
      <c r="N480" s="32">
        <v>38531</v>
      </c>
      <c r="O480" s="32">
        <v>38532</v>
      </c>
      <c r="P480" s="32">
        <v>38532</v>
      </c>
      <c r="Q480" s="37">
        <v>38504</v>
      </c>
      <c r="R480" s="33">
        <v>7.15</v>
      </c>
      <c r="S480" s="33">
        <v>6.9950000000000001</v>
      </c>
      <c r="T480" s="33">
        <v>7.0442</v>
      </c>
      <c r="U480" s="34">
        <v>610700</v>
      </c>
      <c r="V480" s="33">
        <v>71</v>
      </c>
      <c r="W480" s="33">
        <v>30</v>
      </c>
    </row>
    <row r="481" spans="14:23" outlineLevel="2">
      <c r="N481" s="29">
        <v>38532</v>
      </c>
      <c r="O481" s="29">
        <v>38533</v>
      </c>
      <c r="P481" s="29">
        <v>38533</v>
      </c>
      <c r="Q481" s="37">
        <v>38504</v>
      </c>
      <c r="R481" s="30">
        <v>7.1950000000000003</v>
      </c>
      <c r="S481" s="30">
        <v>7.0049999999999999</v>
      </c>
      <c r="T481" s="30">
        <v>7.0789999999999997</v>
      </c>
      <c r="U481" s="31">
        <v>482100</v>
      </c>
      <c r="V481" s="30">
        <v>66</v>
      </c>
      <c r="W481" s="30">
        <v>31</v>
      </c>
    </row>
    <row r="482" spans="14:23" ht="18.75" outlineLevel="2">
      <c r="N482" s="29"/>
      <c r="O482" s="29"/>
      <c r="P482" s="29"/>
      <c r="Q482" s="38" t="s">
        <v>67</v>
      </c>
      <c r="R482" s="30"/>
      <c r="S482" s="30"/>
      <c r="T482" s="30">
        <f>SUBTOTAL(1,T460:T481)</f>
        <v>7.1507227272727274</v>
      </c>
      <c r="U482" s="31"/>
      <c r="V482" s="30"/>
      <c r="W482" s="30"/>
    </row>
    <row r="483" spans="14:23" outlineLevel="2">
      <c r="N483" s="32">
        <v>38533</v>
      </c>
      <c r="O483" s="32">
        <v>38534</v>
      </c>
      <c r="P483" s="32">
        <v>38534</v>
      </c>
      <c r="Q483" s="37">
        <v>38534</v>
      </c>
      <c r="R483" s="33">
        <v>7.08</v>
      </c>
      <c r="S483" s="33">
        <v>6.97</v>
      </c>
      <c r="T483" s="33">
        <v>7.0152999999999999</v>
      </c>
      <c r="U483" s="34">
        <v>924700</v>
      </c>
      <c r="V483" s="33">
        <v>94</v>
      </c>
      <c r="W483" s="33">
        <v>26</v>
      </c>
    </row>
    <row r="484" spans="14:23" outlineLevel="2">
      <c r="N484" s="29">
        <v>38534</v>
      </c>
      <c r="O484" s="29">
        <v>38535</v>
      </c>
      <c r="P484" s="29">
        <v>38538</v>
      </c>
      <c r="Q484" s="37">
        <v>38534</v>
      </c>
      <c r="R484" s="30">
        <v>7.14</v>
      </c>
      <c r="S484" s="30">
        <v>6.95</v>
      </c>
      <c r="T484" s="30">
        <v>7.0114999999999998</v>
      </c>
      <c r="U484" s="31">
        <v>625500</v>
      </c>
      <c r="V484" s="30">
        <v>83</v>
      </c>
      <c r="W484" s="30">
        <v>31</v>
      </c>
    </row>
    <row r="485" spans="14:23" outlineLevel="2">
      <c r="N485" s="32">
        <v>38538</v>
      </c>
      <c r="O485" s="32">
        <v>38539</v>
      </c>
      <c r="P485" s="32">
        <v>38539</v>
      </c>
      <c r="Q485" s="37">
        <v>38534</v>
      </c>
      <c r="R485" s="33">
        <v>7.41</v>
      </c>
      <c r="S485" s="33">
        <v>7.34</v>
      </c>
      <c r="T485" s="33">
        <v>7.3803000000000001</v>
      </c>
      <c r="U485" s="34">
        <v>580700</v>
      </c>
      <c r="V485" s="33">
        <v>70</v>
      </c>
      <c r="W485" s="33">
        <v>29</v>
      </c>
    </row>
    <row r="486" spans="14:23" outlineLevel="2">
      <c r="N486" s="29">
        <v>38539</v>
      </c>
      <c r="O486" s="29">
        <v>38540</v>
      </c>
      <c r="P486" s="29">
        <v>38540</v>
      </c>
      <c r="Q486" s="37">
        <v>38534</v>
      </c>
      <c r="R486" s="30">
        <v>7.75</v>
      </c>
      <c r="S486" s="30">
        <v>7.5525000000000002</v>
      </c>
      <c r="T486" s="30">
        <v>7.6901000000000002</v>
      </c>
      <c r="U486" s="31">
        <v>509100</v>
      </c>
      <c r="V486" s="30">
        <v>62</v>
      </c>
      <c r="W486" s="30">
        <v>31</v>
      </c>
    </row>
    <row r="487" spans="14:23" outlineLevel="2">
      <c r="N487" s="32">
        <v>38540</v>
      </c>
      <c r="O487" s="32">
        <v>38541</v>
      </c>
      <c r="P487" s="32">
        <v>38541</v>
      </c>
      <c r="Q487" s="37">
        <v>38534</v>
      </c>
      <c r="R487" s="33">
        <v>7.69</v>
      </c>
      <c r="S487" s="33">
        <v>7.59</v>
      </c>
      <c r="T487" s="33">
        <v>7.6228999999999996</v>
      </c>
      <c r="U487" s="34">
        <v>554300</v>
      </c>
      <c r="V487" s="33">
        <v>63</v>
      </c>
      <c r="W487" s="33">
        <v>31</v>
      </c>
    </row>
    <row r="488" spans="14:23" outlineLevel="2">
      <c r="N488" s="29">
        <v>38541</v>
      </c>
      <c r="O488" s="29">
        <v>38542</v>
      </c>
      <c r="P488" s="29">
        <v>38544</v>
      </c>
      <c r="Q488" s="37">
        <v>38534</v>
      </c>
      <c r="R488" s="30">
        <v>8.0500000000000007</v>
      </c>
      <c r="S488" s="30">
        <v>7.63</v>
      </c>
      <c r="T488" s="30">
        <v>7.8643999999999998</v>
      </c>
      <c r="U488" s="31">
        <v>562200</v>
      </c>
      <c r="V488" s="30">
        <v>60</v>
      </c>
      <c r="W488" s="30">
        <v>30</v>
      </c>
    </row>
    <row r="489" spans="14:23" outlineLevel="2">
      <c r="N489" s="32">
        <v>38544</v>
      </c>
      <c r="O489" s="32">
        <v>38545</v>
      </c>
      <c r="P489" s="32">
        <v>38545</v>
      </c>
      <c r="Q489" s="37">
        <v>38534</v>
      </c>
      <c r="R489" s="33">
        <v>7.5</v>
      </c>
      <c r="S489" s="33">
        <v>7.32</v>
      </c>
      <c r="T489" s="33">
        <v>7.3525</v>
      </c>
      <c r="U489" s="34">
        <v>426900</v>
      </c>
      <c r="V489" s="33">
        <v>49</v>
      </c>
      <c r="W489" s="33">
        <v>29</v>
      </c>
    </row>
    <row r="490" spans="14:23" outlineLevel="2">
      <c r="N490" s="29">
        <v>38545</v>
      </c>
      <c r="O490" s="29">
        <v>38546</v>
      </c>
      <c r="P490" s="29">
        <v>38546</v>
      </c>
      <c r="Q490" s="37">
        <v>38534</v>
      </c>
      <c r="R490" s="30">
        <v>7.96</v>
      </c>
      <c r="S490" s="30">
        <v>7.72</v>
      </c>
      <c r="T490" s="30">
        <v>7.7926000000000002</v>
      </c>
      <c r="U490" s="31">
        <v>501800</v>
      </c>
      <c r="V490" s="30">
        <v>70</v>
      </c>
      <c r="W490" s="30">
        <v>30</v>
      </c>
    </row>
    <row r="491" spans="14:23" outlineLevel="2">
      <c r="N491" s="32">
        <v>38546</v>
      </c>
      <c r="O491" s="32">
        <v>38547</v>
      </c>
      <c r="P491" s="32">
        <v>38547</v>
      </c>
      <c r="Q491" s="37">
        <v>38534</v>
      </c>
      <c r="R491" s="33">
        <v>7.86</v>
      </c>
      <c r="S491" s="33">
        <v>7.7149999999999999</v>
      </c>
      <c r="T491" s="33">
        <v>7.7758000000000003</v>
      </c>
      <c r="U491" s="34">
        <v>688000</v>
      </c>
      <c r="V491" s="33">
        <v>80</v>
      </c>
      <c r="W491" s="33">
        <v>25</v>
      </c>
    </row>
    <row r="492" spans="14:23" outlineLevel="2">
      <c r="N492" s="29">
        <v>38547</v>
      </c>
      <c r="O492" s="29">
        <v>38548</v>
      </c>
      <c r="P492" s="29">
        <v>38548</v>
      </c>
      <c r="Q492" s="37">
        <v>38534</v>
      </c>
      <c r="R492" s="30">
        <v>8.0500000000000007</v>
      </c>
      <c r="S492" s="30">
        <v>7.87</v>
      </c>
      <c r="T492" s="30">
        <v>7.9915000000000003</v>
      </c>
      <c r="U492" s="31">
        <v>597000</v>
      </c>
      <c r="V492" s="30">
        <v>65</v>
      </c>
      <c r="W492" s="30">
        <v>31</v>
      </c>
    </row>
    <row r="493" spans="14:23" outlineLevel="1">
      <c r="N493" s="32">
        <v>38548</v>
      </c>
      <c r="O493" s="32">
        <v>38549</v>
      </c>
      <c r="P493" s="32">
        <v>38551</v>
      </c>
      <c r="Q493" s="37">
        <v>38534</v>
      </c>
      <c r="R493" s="33">
        <v>8.11</v>
      </c>
      <c r="S493" s="33">
        <v>7.93</v>
      </c>
      <c r="T493" s="33">
        <v>8.0185999999999993</v>
      </c>
      <c r="U493" s="34">
        <v>502100</v>
      </c>
      <c r="V493" s="33">
        <v>71</v>
      </c>
      <c r="W493" s="33">
        <v>26</v>
      </c>
    </row>
    <row r="494" spans="14:23" outlineLevel="2">
      <c r="N494" s="29">
        <v>38551</v>
      </c>
      <c r="O494" s="29">
        <v>38552</v>
      </c>
      <c r="P494" s="29">
        <v>38552</v>
      </c>
      <c r="Q494" s="37">
        <v>38534</v>
      </c>
      <c r="R494" s="30">
        <v>7.8449999999999998</v>
      </c>
      <c r="S494" s="30">
        <v>7.7</v>
      </c>
      <c r="T494" s="30">
        <v>7.7667000000000002</v>
      </c>
      <c r="U494" s="31">
        <v>735000</v>
      </c>
      <c r="V494" s="30">
        <v>83</v>
      </c>
      <c r="W494" s="30">
        <v>31</v>
      </c>
    </row>
    <row r="495" spans="14:23" outlineLevel="2">
      <c r="N495" s="32">
        <v>38552</v>
      </c>
      <c r="O495" s="32">
        <v>38553</v>
      </c>
      <c r="P495" s="32">
        <v>38553</v>
      </c>
      <c r="Q495" s="37">
        <v>38534</v>
      </c>
      <c r="R495" s="33">
        <v>7.7350000000000003</v>
      </c>
      <c r="S495" s="33">
        <v>7.65</v>
      </c>
      <c r="T495" s="33">
        <v>7.7023000000000001</v>
      </c>
      <c r="U495" s="34">
        <v>704400</v>
      </c>
      <c r="V495" s="33">
        <v>78</v>
      </c>
      <c r="W495" s="33">
        <v>32</v>
      </c>
    </row>
    <row r="496" spans="14:23" outlineLevel="2">
      <c r="N496" s="29">
        <v>38553</v>
      </c>
      <c r="O496" s="29">
        <v>38554</v>
      </c>
      <c r="P496" s="29">
        <v>38554</v>
      </c>
      <c r="Q496" s="37">
        <v>38534</v>
      </c>
      <c r="R496" s="30">
        <v>7.8</v>
      </c>
      <c r="S496" s="30">
        <v>7.66</v>
      </c>
      <c r="T496" s="30">
        <v>7.7469000000000001</v>
      </c>
      <c r="U496" s="31">
        <v>817900</v>
      </c>
      <c r="V496" s="30">
        <v>84</v>
      </c>
      <c r="W496" s="30">
        <v>32</v>
      </c>
    </row>
    <row r="497" spans="14:23" outlineLevel="2">
      <c r="N497" s="32">
        <v>38554</v>
      </c>
      <c r="O497" s="32">
        <v>38555</v>
      </c>
      <c r="P497" s="32">
        <v>38555</v>
      </c>
      <c r="Q497" s="37">
        <v>38534</v>
      </c>
      <c r="R497" s="33">
        <v>7.68</v>
      </c>
      <c r="S497" s="33">
        <v>7.5250000000000004</v>
      </c>
      <c r="T497" s="33">
        <v>7.6429999999999998</v>
      </c>
      <c r="U497" s="34">
        <v>504800</v>
      </c>
      <c r="V497" s="33">
        <v>61</v>
      </c>
      <c r="W497" s="33">
        <v>32</v>
      </c>
    </row>
    <row r="498" spans="14:23" outlineLevel="2">
      <c r="N498" s="29">
        <v>38555</v>
      </c>
      <c r="O498" s="29">
        <v>38556</v>
      </c>
      <c r="P498" s="29">
        <v>38558</v>
      </c>
      <c r="Q498" s="37">
        <v>38534</v>
      </c>
      <c r="R498" s="30">
        <v>7.48</v>
      </c>
      <c r="S498" s="30">
        <v>7.37</v>
      </c>
      <c r="T498" s="30">
        <v>7.4051999999999998</v>
      </c>
      <c r="U498" s="31">
        <v>652200</v>
      </c>
      <c r="V498" s="30">
        <v>84</v>
      </c>
      <c r="W498" s="30">
        <v>31</v>
      </c>
    </row>
    <row r="499" spans="14:23" outlineLevel="2">
      <c r="N499" s="32">
        <v>38558</v>
      </c>
      <c r="O499" s="32">
        <v>38559</v>
      </c>
      <c r="P499" s="32">
        <v>38559</v>
      </c>
      <c r="Q499" s="37">
        <v>38534</v>
      </c>
      <c r="R499" s="33">
        <v>7.43</v>
      </c>
      <c r="S499" s="33">
        <v>7.34</v>
      </c>
      <c r="T499" s="33">
        <v>7.3827999999999996</v>
      </c>
      <c r="U499" s="34">
        <v>823200</v>
      </c>
      <c r="V499" s="33">
        <v>86</v>
      </c>
      <c r="W499" s="33">
        <v>34</v>
      </c>
    </row>
    <row r="500" spans="14:23" outlineLevel="2">
      <c r="N500" s="29">
        <v>38559</v>
      </c>
      <c r="O500" s="29">
        <v>38560</v>
      </c>
      <c r="P500" s="29">
        <v>38560</v>
      </c>
      <c r="Q500" s="37">
        <v>38534</v>
      </c>
      <c r="R500" s="30">
        <v>7.59</v>
      </c>
      <c r="S500" s="30">
        <v>7.36</v>
      </c>
      <c r="T500" s="30">
        <v>7.4494999999999996</v>
      </c>
      <c r="U500" s="31">
        <v>740800</v>
      </c>
      <c r="V500" s="30">
        <v>75</v>
      </c>
      <c r="W500" s="30">
        <v>36</v>
      </c>
    </row>
    <row r="501" spans="14:23" outlineLevel="2">
      <c r="N501" s="32">
        <v>38560</v>
      </c>
      <c r="O501" s="32">
        <v>38561</v>
      </c>
      <c r="P501" s="32">
        <v>38561</v>
      </c>
      <c r="Q501" s="37">
        <v>38534</v>
      </c>
      <c r="R501" s="33">
        <v>7.72</v>
      </c>
      <c r="S501" s="33">
        <v>7.45</v>
      </c>
      <c r="T501" s="33">
        <v>7.5205000000000002</v>
      </c>
      <c r="U501" s="34">
        <v>767200</v>
      </c>
      <c r="V501" s="33">
        <v>81</v>
      </c>
      <c r="W501" s="33">
        <v>30</v>
      </c>
    </row>
    <row r="502" spans="14:23" outlineLevel="2">
      <c r="N502" s="29">
        <v>38561</v>
      </c>
      <c r="O502" s="29">
        <v>38562</v>
      </c>
      <c r="P502" s="29">
        <v>38564</v>
      </c>
      <c r="Q502" s="37">
        <v>38534</v>
      </c>
      <c r="R502" s="30">
        <v>7.77</v>
      </c>
      <c r="S502" s="30">
        <v>7.5</v>
      </c>
      <c r="T502" s="30">
        <v>7.6877000000000004</v>
      </c>
      <c r="U502" s="31">
        <v>415400</v>
      </c>
      <c r="V502" s="30">
        <v>56</v>
      </c>
      <c r="W502" s="30">
        <v>28</v>
      </c>
    </row>
    <row r="503" spans="14:23" ht="18.75" outlineLevel="2">
      <c r="N503" s="29"/>
      <c r="O503" s="29"/>
      <c r="P503" s="29"/>
      <c r="Q503" s="38" t="s">
        <v>68</v>
      </c>
      <c r="R503" s="30"/>
      <c r="S503" s="30"/>
      <c r="T503" s="30">
        <f>SUBTOTAL(1,T483:T502)</f>
        <v>7.591005</v>
      </c>
      <c r="U503" s="31"/>
      <c r="V503" s="30"/>
      <c r="W503" s="30"/>
    </row>
    <row r="504" spans="14:23" outlineLevel="2">
      <c r="N504" s="32">
        <v>38562</v>
      </c>
      <c r="O504" s="32">
        <v>38565</v>
      </c>
      <c r="P504" s="32">
        <v>38565</v>
      </c>
      <c r="Q504" s="37">
        <v>38565</v>
      </c>
      <c r="R504" s="33">
        <v>7.8449999999999998</v>
      </c>
      <c r="S504" s="33">
        <v>7.7</v>
      </c>
      <c r="T504" s="33">
        <v>7.7645999999999997</v>
      </c>
      <c r="U504" s="34">
        <v>514800</v>
      </c>
      <c r="V504" s="33">
        <v>63</v>
      </c>
      <c r="W504" s="33">
        <v>25</v>
      </c>
    </row>
    <row r="505" spans="14:23" outlineLevel="2">
      <c r="N505" s="29">
        <v>38565</v>
      </c>
      <c r="O505" s="29">
        <v>38566</v>
      </c>
      <c r="P505" s="29">
        <v>38566</v>
      </c>
      <c r="Q505" s="37">
        <v>38565</v>
      </c>
      <c r="R505" s="30">
        <v>8.25</v>
      </c>
      <c r="S505" s="30">
        <v>7.94</v>
      </c>
      <c r="T505" s="30">
        <v>8.0332000000000008</v>
      </c>
      <c r="U505" s="31">
        <v>533000</v>
      </c>
      <c r="V505" s="30">
        <v>78</v>
      </c>
      <c r="W505" s="30">
        <v>32</v>
      </c>
    </row>
    <row r="506" spans="14:23" outlineLevel="2">
      <c r="N506" s="32">
        <v>38566</v>
      </c>
      <c r="O506" s="32">
        <v>38567</v>
      </c>
      <c r="P506" s="32">
        <v>38567</v>
      </c>
      <c r="Q506" s="37">
        <v>38565</v>
      </c>
      <c r="R506" s="33">
        <v>8.44</v>
      </c>
      <c r="S506" s="33">
        <v>8.2799999999999994</v>
      </c>
      <c r="T506" s="33">
        <v>8.3788999999999998</v>
      </c>
      <c r="U506" s="34">
        <v>507400</v>
      </c>
      <c r="V506" s="33">
        <v>77</v>
      </c>
      <c r="W506" s="33">
        <v>38</v>
      </c>
    </row>
    <row r="507" spans="14:23" outlineLevel="2">
      <c r="N507" s="29">
        <v>38567</v>
      </c>
      <c r="O507" s="29">
        <v>38568</v>
      </c>
      <c r="P507" s="29">
        <v>38568</v>
      </c>
      <c r="Q507" s="37">
        <v>38565</v>
      </c>
      <c r="R507" s="30">
        <v>8.7850000000000001</v>
      </c>
      <c r="S507" s="30">
        <v>8.6</v>
      </c>
      <c r="T507" s="30">
        <v>8.7545999999999999</v>
      </c>
      <c r="U507" s="31">
        <v>709000</v>
      </c>
      <c r="V507" s="30">
        <v>77</v>
      </c>
      <c r="W507" s="30">
        <v>31</v>
      </c>
    </row>
    <row r="508" spans="14:23" outlineLevel="2">
      <c r="N508" s="32">
        <v>38568</v>
      </c>
      <c r="O508" s="32">
        <v>38569</v>
      </c>
      <c r="P508" s="32">
        <v>38569</v>
      </c>
      <c r="Q508" s="37">
        <v>38565</v>
      </c>
      <c r="R508" s="33">
        <v>8.75</v>
      </c>
      <c r="S508" s="33">
        <v>8.4849999999999994</v>
      </c>
      <c r="T508" s="33">
        <v>8.5484000000000009</v>
      </c>
      <c r="U508" s="34">
        <v>431400</v>
      </c>
      <c r="V508" s="33">
        <v>62</v>
      </c>
      <c r="W508" s="33">
        <v>30</v>
      </c>
    </row>
    <row r="509" spans="14:23" outlineLevel="2">
      <c r="N509" s="29">
        <v>38569</v>
      </c>
      <c r="O509" s="29">
        <v>38570</v>
      </c>
      <c r="P509" s="29">
        <v>38572</v>
      </c>
      <c r="Q509" s="37">
        <v>38565</v>
      </c>
      <c r="R509" s="30">
        <v>8.67</v>
      </c>
      <c r="S509" s="30">
        <v>8.5250000000000004</v>
      </c>
      <c r="T509" s="30">
        <v>8.5988000000000007</v>
      </c>
      <c r="U509" s="31">
        <v>340700</v>
      </c>
      <c r="V509" s="30">
        <v>58</v>
      </c>
      <c r="W509" s="30">
        <v>35</v>
      </c>
    </row>
    <row r="510" spans="14:23" outlineLevel="2">
      <c r="N510" s="32">
        <v>38572</v>
      </c>
      <c r="O510" s="32">
        <v>38573</v>
      </c>
      <c r="P510" s="32">
        <v>38573</v>
      </c>
      <c r="Q510" s="37">
        <v>38565</v>
      </c>
      <c r="R510" s="33">
        <v>9.02</v>
      </c>
      <c r="S510" s="33">
        <v>8.81</v>
      </c>
      <c r="T510" s="33">
        <v>8.9275000000000002</v>
      </c>
      <c r="U510" s="34">
        <v>580900</v>
      </c>
      <c r="V510" s="33">
        <v>72</v>
      </c>
      <c r="W510" s="33">
        <v>29</v>
      </c>
    </row>
    <row r="511" spans="14:23" outlineLevel="1">
      <c r="N511" s="29">
        <v>38573</v>
      </c>
      <c r="O511" s="29">
        <v>38574</v>
      </c>
      <c r="P511" s="29">
        <v>38574</v>
      </c>
      <c r="Q511" s="37">
        <v>38565</v>
      </c>
      <c r="R511" s="30">
        <v>8.76</v>
      </c>
      <c r="S511" s="30">
        <v>8.64</v>
      </c>
      <c r="T511" s="30">
        <v>8.6986000000000008</v>
      </c>
      <c r="U511" s="31">
        <v>522300</v>
      </c>
      <c r="V511" s="30">
        <v>62</v>
      </c>
      <c r="W511" s="30">
        <v>29</v>
      </c>
    </row>
    <row r="512" spans="14:23" outlineLevel="2">
      <c r="N512" s="32">
        <v>38574</v>
      </c>
      <c r="O512" s="32">
        <v>38575</v>
      </c>
      <c r="P512" s="32">
        <v>38575</v>
      </c>
      <c r="Q512" s="37">
        <v>38565</v>
      </c>
      <c r="R512" s="33">
        <v>8.9250000000000007</v>
      </c>
      <c r="S512" s="33">
        <v>8.75</v>
      </c>
      <c r="T512" s="33">
        <v>8.8190000000000008</v>
      </c>
      <c r="U512" s="34">
        <v>681000</v>
      </c>
      <c r="V512" s="33">
        <v>88</v>
      </c>
      <c r="W512" s="33">
        <v>34</v>
      </c>
    </row>
    <row r="513" spans="14:23" outlineLevel="2">
      <c r="N513" s="29">
        <v>38575</v>
      </c>
      <c r="O513" s="29">
        <v>38576</v>
      </c>
      <c r="P513" s="29">
        <v>38576</v>
      </c>
      <c r="Q513" s="37">
        <v>38565</v>
      </c>
      <c r="R513" s="30">
        <v>9.4</v>
      </c>
      <c r="S513" s="30">
        <v>9.2200000000000006</v>
      </c>
      <c r="T513" s="30">
        <v>9.2886000000000006</v>
      </c>
      <c r="U513" s="31">
        <v>803100</v>
      </c>
      <c r="V513" s="30">
        <v>102</v>
      </c>
      <c r="W513" s="30">
        <v>34</v>
      </c>
    </row>
    <row r="514" spans="14:23" outlineLevel="2">
      <c r="N514" s="32">
        <v>38576</v>
      </c>
      <c r="O514" s="32">
        <v>38577</v>
      </c>
      <c r="P514" s="32">
        <v>38579</v>
      </c>
      <c r="Q514" s="37">
        <v>38565</v>
      </c>
      <c r="R514" s="33">
        <v>9.6999999999999993</v>
      </c>
      <c r="S514" s="33">
        <v>9.5</v>
      </c>
      <c r="T514" s="33">
        <v>9.5925999999999991</v>
      </c>
      <c r="U514" s="34">
        <v>379200</v>
      </c>
      <c r="V514" s="33">
        <v>64</v>
      </c>
      <c r="W514" s="33">
        <v>25</v>
      </c>
    </row>
    <row r="515" spans="14:23" outlineLevel="2">
      <c r="N515" s="29">
        <v>38579</v>
      </c>
      <c r="O515" s="29">
        <v>38580</v>
      </c>
      <c r="P515" s="29">
        <v>38580</v>
      </c>
      <c r="Q515" s="37">
        <v>38565</v>
      </c>
      <c r="R515" s="30">
        <v>9.75</v>
      </c>
      <c r="S515" s="30">
        <v>9.4350000000000005</v>
      </c>
      <c r="T515" s="30">
        <v>9.5282</v>
      </c>
      <c r="U515" s="31">
        <v>676100</v>
      </c>
      <c r="V515" s="30">
        <v>90</v>
      </c>
      <c r="W515" s="30">
        <v>30</v>
      </c>
    </row>
    <row r="516" spans="14:23" outlineLevel="2">
      <c r="N516" s="32">
        <v>38580</v>
      </c>
      <c r="O516" s="32">
        <v>38581</v>
      </c>
      <c r="P516" s="32">
        <v>38581</v>
      </c>
      <c r="Q516" s="37">
        <v>38565</v>
      </c>
      <c r="R516" s="33">
        <v>9.93</v>
      </c>
      <c r="S516" s="33">
        <v>9.52</v>
      </c>
      <c r="T516" s="33">
        <v>9.6630000000000003</v>
      </c>
      <c r="U516" s="34">
        <v>630500</v>
      </c>
      <c r="V516" s="33">
        <v>70</v>
      </c>
      <c r="W516" s="33">
        <v>34</v>
      </c>
    </row>
    <row r="517" spans="14:23" outlineLevel="2">
      <c r="N517" s="29">
        <v>38581</v>
      </c>
      <c r="O517" s="29">
        <v>38582</v>
      </c>
      <c r="P517" s="29">
        <v>38582</v>
      </c>
      <c r="Q517" s="37">
        <v>38565</v>
      </c>
      <c r="R517" s="30">
        <v>10.08</v>
      </c>
      <c r="S517" s="30">
        <v>9.61</v>
      </c>
      <c r="T517" s="30">
        <v>9.9850999999999992</v>
      </c>
      <c r="U517" s="31">
        <v>545300</v>
      </c>
      <c r="V517" s="30">
        <v>75</v>
      </c>
      <c r="W517" s="30">
        <v>34</v>
      </c>
    </row>
    <row r="518" spans="14:23" outlineLevel="2">
      <c r="N518" s="32">
        <v>38582</v>
      </c>
      <c r="O518" s="32">
        <v>38583</v>
      </c>
      <c r="P518" s="32">
        <v>38583</v>
      </c>
      <c r="Q518" s="37">
        <v>38565</v>
      </c>
      <c r="R518" s="33">
        <v>9.4550000000000001</v>
      </c>
      <c r="S518" s="33">
        <v>9.1999999999999993</v>
      </c>
      <c r="T518" s="33">
        <v>9.3854000000000006</v>
      </c>
      <c r="U518" s="34">
        <v>713800</v>
      </c>
      <c r="V518" s="33">
        <v>93</v>
      </c>
      <c r="W518" s="33">
        <v>36</v>
      </c>
    </row>
    <row r="519" spans="14:23" outlineLevel="2">
      <c r="N519" s="29">
        <v>38583</v>
      </c>
      <c r="O519" s="29">
        <v>38584</v>
      </c>
      <c r="P519" s="29">
        <v>38586</v>
      </c>
      <c r="Q519" s="37">
        <v>38565</v>
      </c>
      <c r="R519" s="30">
        <v>9.25</v>
      </c>
      <c r="S519" s="30">
        <v>9</v>
      </c>
      <c r="T519" s="30">
        <v>9.0955999999999992</v>
      </c>
      <c r="U519" s="31">
        <v>471500</v>
      </c>
      <c r="V519" s="30">
        <v>60</v>
      </c>
      <c r="W519" s="30">
        <v>29</v>
      </c>
    </row>
    <row r="520" spans="14:23" outlineLevel="2">
      <c r="N520" s="32">
        <v>38586</v>
      </c>
      <c r="O520" s="32">
        <v>38587</v>
      </c>
      <c r="P520" s="32">
        <v>38587</v>
      </c>
      <c r="Q520" s="37">
        <v>38565</v>
      </c>
      <c r="R520" s="33">
        <v>9.75</v>
      </c>
      <c r="S520" s="33">
        <v>9.2799999999999994</v>
      </c>
      <c r="T520" s="33">
        <v>9.4453999999999994</v>
      </c>
      <c r="U520" s="34">
        <v>645900</v>
      </c>
      <c r="V520" s="33">
        <v>82</v>
      </c>
      <c r="W520" s="33">
        <v>31</v>
      </c>
    </row>
    <row r="521" spans="14:23" outlineLevel="2">
      <c r="N521" s="29">
        <v>38587</v>
      </c>
      <c r="O521" s="29">
        <v>38588</v>
      </c>
      <c r="P521" s="29">
        <v>38588</v>
      </c>
      <c r="Q521" s="37">
        <v>38565</v>
      </c>
      <c r="R521" s="30">
        <v>10.015000000000001</v>
      </c>
      <c r="S521" s="30">
        <v>9.74</v>
      </c>
      <c r="T521" s="30">
        <v>9.9666999999999994</v>
      </c>
      <c r="U521" s="31">
        <v>664800</v>
      </c>
      <c r="V521" s="30">
        <v>87</v>
      </c>
      <c r="W521" s="30">
        <v>30</v>
      </c>
    </row>
    <row r="522" spans="14:23" outlineLevel="2">
      <c r="N522" s="32">
        <v>38588</v>
      </c>
      <c r="O522" s="32">
        <v>38589</v>
      </c>
      <c r="P522" s="32">
        <v>38589</v>
      </c>
      <c r="Q522" s="37">
        <v>38565</v>
      </c>
      <c r="R522" s="33">
        <v>10.14</v>
      </c>
      <c r="S522" s="33">
        <v>9.82</v>
      </c>
      <c r="T522" s="33">
        <v>10.024699999999999</v>
      </c>
      <c r="U522" s="34">
        <v>620800</v>
      </c>
      <c r="V522" s="33">
        <v>79</v>
      </c>
      <c r="W522" s="33">
        <v>30</v>
      </c>
    </row>
    <row r="523" spans="14:23" outlineLevel="2">
      <c r="N523" s="29">
        <v>38589</v>
      </c>
      <c r="O523" s="29">
        <v>38590</v>
      </c>
      <c r="P523" s="29">
        <v>38590</v>
      </c>
      <c r="Q523" s="37">
        <v>38565</v>
      </c>
      <c r="R523" s="30">
        <v>9.89</v>
      </c>
      <c r="S523" s="30">
        <v>9.4700000000000006</v>
      </c>
      <c r="T523" s="30">
        <v>9.7650000000000006</v>
      </c>
      <c r="U523" s="31">
        <v>800100</v>
      </c>
      <c r="V523" s="30">
        <v>93</v>
      </c>
      <c r="W523" s="30">
        <v>35</v>
      </c>
    </row>
    <row r="524" spans="14:23" outlineLevel="2">
      <c r="N524" s="32">
        <v>38590</v>
      </c>
      <c r="O524" s="32">
        <v>38591</v>
      </c>
      <c r="P524" s="32">
        <v>38593</v>
      </c>
      <c r="Q524" s="37">
        <v>38565</v>
      </c>
      <c r="R524" s="33">
        <v>9.9499999999999993</v>
      </c>
      <c r="S524" s="33">
        <v>9.74</v>
      </c>
      <c r="T524" s="33">
        <v>9.8561999999999994</v>
      </c>
      <c r="U524" s="34">
        <v>622500</v>
      </c>
      <c r="V524" s="33">
        <v>83</v>
      </c>
      <c r="W524" s="33">
        <v>33</v>
      </c>
    </row>
    <row r="525" spans="14:23" outlineLevel="2">
      <c r="N525" s="29">
        <v>38594</v>
      </c>
      <c r="O525" s="29">
        <v>38595</v>
      </c>
      <c r="P525" s="29">
        <v>38595</v>
      </c>
      <c r="Q525" s="37">
        <v>38565</v>
      </c>
      <c r="R525" s="30">
        <v>12.85</v>
      </c>
      <c r="S525" s="30">
        <v>12</v>
      </c>
      <c r="T525" s="30">
        <v>12.3637</v>
      </c>
      <c r="U525" s="31">
        <v>478800</v>
      </c>
      <c r="V525" s="30">
        <v>65</v>
      </c>
      <c r="W525" s="30">
        <v>30</v>
      </c>
    </row>
    <row r="526" spans="14:23" ht="18.75" outlineLevel="2">
      <c r="N526" s="29"/>
      <c r="O526" s="29"/>
      <c r="P526" s="29"/>
      <c r="Q526" s="38" t="s">
        <v>69</v>
      </c>
      <c r="R526" s="30"/>
      <c r="S526" s="30"/>
      <c r="T526" s="30">
        <f>SUBTOTAL(1,T504:T525)</f>
        <v>9.2947181818181832</v>
      </c>
      <c r="U526" s="31"/>
      <c r="V526" s="30"/>
      <c r="W526" s="30"/>
    </row>
    <row r="527" spans="14:23" outlineLevel="2">
      <c r="N527" s="32">
        <v>38595</v>
      </c>
      <c r="O527" s="32">
        <v>38596</v>
      </c>
      <c r="P527" s="32">
        <v>38596</v>
      </c>
      <c r="Q527" s="37">
        <v>38596</v>
      </c>
      <c r="R527" s="33">
        <v>12.85</v>
      </c>
      <c r="S527" s="33">
        <v>12.45</v>
      </c>
      <c r="T527" s="33">
        <v>12.693899999999999</v>
      </c>
      <c r="U527" s="34">
        <v>333700</v>
      </c>
      <c r="V527" s="33">
        <v>46</v>
      </c>
      <c r="W527" s="33">
        <v>28</v>
      </c>
    </row>
    <row r="528" spans="14:23" outlineLevel="1">
      <c r="N528" s="29">
        <v>38596</v>
      </c>
      <c r="O528" s="29">
        <v>38597</v>
      </c>
      <c r="P528" s="29">
        <v>38597</v>
      </c>
      <c r="Q528" s="37">
        <v>38596</v>
      </c>
      <c r="R528" s="30">
        <v>12.2</v>
      </c>
      <c r="S528" s="30">
        <v>11.24</v>
      </c>
      <c r="T528" s="30">
        <v>11.3599</v>
      </c>
      <c r="U528" s="31">
        <v>590500</v>
      </c>
      <c r="V528" s="30">
        <v>68</v>
      </c>
      <c r="W528" s="30">
        <v>29</v>
      </c>
    </row>
    <row r="529" spans="14:23" outlineLevel="2">
      <c r="N529" s="32">
        <v>38597</v>
      </c>
      <c r="O529" s="32">
        <v>38598</v>
      </c>
      <c r="P529" s="32">
        <v>38601</v>
      </c>
      <c r="Q529" s="37">
        <v>38596</v>
      </c>
      <c r="R529" s="33">
        <v>11.9</v>
      </c>
      <c r="S529" s="33">
        <v>11.65</v>
      </c>
      <c r="T529" s="33">
        <v>11.7461</v>
      </c>
      <c r="U529" s="34">
        <v>526400</v>
      </c>
      <c r="V529" s="33">
        <v>79</v>
      </c>
      <c r="W529" s="33">
        <v>33</v>
      </c>
    </row>
    <row r="530" spans="14:23" outlineLevel="2">
      <c r="N530" s="29">
        <v>38601</v>
      </c>
      <c r="O530" s="29">
        <v>38602</v>
      </c>
      <c r="P530" s="29">
        <v>38602</v>
      </c>
      <c r="Q530" s="37">
        <v>38596</v>
      </c>
      <c r="R530" s="30">
        <v>11.8</v>
      </c>
      <c r="S530" s="30">
        <v>11.37</v>
      </c>
      <c r="T530" s="30">
        <v>11.5631</v>
      </c>
      <c r="U530" s="31">
        <v>272700</v>
      </c>
      <c r="V530" s="30">
        <v>45</v>
      </c>
      <c r="W530" s="30">
        <v>29</v>
      </c>
    </row>
    <row r="531" spans="14:23" outlineLevel="2">
      <c r="N531" s="32">
        <v>38602</v>
      </c>
      <c r="O531" s="32">
        <v>38603</v>
      </c>
      <c r="P531" s="32">
        <v>38603</v>
      </c>
      <c r="Q531" s="37">
        <v>38596</v>
      </c>
      <c r="R531" s="33">
        <v>11.35</v>
      </c>
      <c r="S531" s="33">
        <v>10.83</v>
      </c>
      <c r="T531" s="33">
        <v>11.029</v>
      </c>
      <c r="U531" s="34">
        <v>396700</v>
      </c>
      <c r="V531" s="33">
        <v>56</v>
      </c>
      <c r="W531" s="33">
        <v>31</v>
      </c>
    </row>
    <row r="532" spans="14:23" outlineLevel="2">
      <c r="N532" s="29">
        <v>38603</v>
      </c>
      <c r="O532" s="29">
        <v>38604</v>
      </c>
      <c r="P532" s="29">
        <v>38604</v>
      </c>
      <c r="Q532" s="37">
        <v>38596</v>
      </c>
      <c r="R532" s="30">
        <v>11.1</v>
      </c>
      <c r="S532" s="30">
        <v>10.8</v>
      </c>
      <c r="T532" s="30">
        <v>10.919499999999999</v>
      </c>
      <c r="U532" s="31">
        <v>641400</v>
      </c>
      <c r="V532" s="30">
        <v>84</v>
      </c>
      <c r="W532" s="30">
        <v>35</v>
      </c>
    </row>
    <row r="533" spans="14:23" outlineLevel="2">
      <c r="N533" s="32">
        <v>38604</v>
      </c>
      <c r="O533" s="32">
        <v>38605</v>
      </c>
      <c r="P533" s="32">
        <v>38607</v>
      </c>
      <c r="Q533" s="37">
        <v>38596</v>
      </c>
      <c r="R533" s="33">
        <v>11.15</v>
      </c>
      <c r="S533" s="33">
        <v>10.97</v>
      </c>
      <c r="T533" s="33">
        <v>11.032400000000001</v>
      </c>
      <c r="U533" s="34">
        <v>360500</v>
      </c>
      <c r="V533" s="33">
        <v>52</v>
      </c>
      <c r="W533" s="33">
        <v>27</v>
      </c>
    </row>
    <row r="534" spans="14:23" outlineLevel="2">
      <c r="N534" s="29">
        <v>38607</v>
      </c>
      <c r="O534" s="29">
        <v>38608</v>
      </c>
      <c r="P534" s="29">
        <v>38608</v>
      </c>
      <c r="Q534" s="37">
        <v>38596</v>
      </c>
      <c r="R534" s="30">
        <v>10.855</v>
      </c>
      <c r="S534" s="30">
        <v>10.615</v>
      </c>
      <c r="T534" s="30">
        <v>10.6683</v>
      </c>
      <c r="U534" s="31">
        <v>595900</v>
      </c>
      <c r="V534" s="30">
        <v>75</v>
      </c>
      <c r="W534" s="30">
        <v>34</v>
      </c>
    </row>
    <row r="535" spans="14:23" outlineLevel="2">
      <c r="N535" s="32">
        <v>38608</v>
      </c>
      <c r="O535" s="32">
        <v>38609</v>
      </c>
      <c r="P535" s="32">
        <v>38609</v>
      </c>
      <c r="Q535" s="37">
        <v>38596</v>
      </c>
      <c r="R535" s="33">
        <v>10.91</v>
      </c>
      <c r="S535" s="33">
        <v>10.574999999999999</v>
      </c>
      <c r="T535" s="33">
        <v>10.694900000000001</v>
      </c>
      <c r="U535" s="34">
        <v>837200</v>
      </c>
      <c r="V535" s="33">
        <v>112</v>
      </c>
      <c r="W535" s="33">
        <v>40</v>
      </c>
    </row>
    <row r="536" spans="14:23" outlineLevel="2">
      <c r="N536" s="29">
        <v>38609</v>
      </c>
      <c r="O536" s="29">
        <v>38610</v>
      </c>
      <c r="P536" s="29">
        <v>38610</v>
      </c>
      <c r="Q536" s="37">
        <v>38596</v>
      </c>
      <c r="R536" s="30">
        <v>10.99</v>
      </c>
      <c r="S536" s="30">
        <v>10.65</v>
      </c>
      <c r="T536" s="30">
        <v>10.801</v>
      </c>
      <c r="U536" s="31">
        <v>839600</v>
      </c>
      <c r="V536" s="30">
        <v>108</v>
      </c>
      <c r="W536" s="30">
        <v>36</v>
      </c>
    </row>
    <row r="537" spans="14:23" outlineLevel="2">
      <c r="N537" s="32">
        <v>38610</v>
      </c>
      <c r="O537" s="32">
        <v>38611</v>
      </c>
      <c r="P537" s="32">
        <v>38611</v>
      </c>
      <c r="Q537" s="37">
        <v>38596</v>
      </c>
      <c r="R537" s="33">
        <v>11.45</v>
      </c>
      <c r="S537" s="33">
        <v>10.82</v>
      </c>
      <c r="T537" s="33">
        <v>11.241300000000001</v>
      </c>
      <c r="U537" s="34">
        <v>452300</v>
      </c>
      <c r="V537" s="33">
        <v>61</v>
      </c>
      <c r="W537" s="33">
        <v>29</v>
      </c>
    </row>
    <row r="538" spans="14:23" outlineLevel="2">
      <c r="N538" s="29">
        <v>38611</v>
      </c>
      <c r="O538" s="29">
        <v>38612</v>
      </c>
      <c r="P538" s="29">
        <v>38614</v>
      </c>
      <c r="Q538" s="37">
        <v>38596</v>
      </c>
      <c r="R538" s="30">
        <v>11.34</v>
      </c>
      <c r="S538" s="30">
        <v>11.16</v>
      </c>
      <c r="T538" s="30">
        <v>11.2485</v>
      </c>
      <c r="U538" s="31">
        <v>533100</v>
      </c>
      <c r="V538" s="30">
        <v>72</v>
      </c>
      <c r="W538" s="30">
        <v>31</v>
      </c>
    </row>
    <row r="539" spans="14:23" outlineLevel="2">
      <c r="N539" s="32">
        <v>38614</v>
      </c>
      <c r="O539" s="32">
        <v>38615</v>
      </c>
      <c r="P539" s="32">
        <v>38615</v>
      </c>
      <c r="Q539" s="37">
        <v>38596</v>
      </c>
      <c r="R539" s="33">
        <v>12.7</v>
      </c>
      <c r="S539" s="33">
        <v>11.8</v>
      </c>
      <c r="T539" s="33">
        <v>11.9964</v>
      </c>
      <c r="U539" s="34">
        <v>328600</v>
      </c>
      <c r="V539" s="33">
        <v>53</v>
      </c>
      <c r="W539" s="33">
        <v>26</v>
      </c>
    </row>
    <row r="540" spans="14:23" outlineLevel="2">
      <c r="N540" s="29">
        <v>38615</v>
      </c>
      <c r="O540" s="29">
        <v>38616</v>
      </c>
      <c r="P540" s="29">
        <v>38616</v>
      </c>
      <c r="Q540" s="37">
        <v>38596</v>
      </c>
      <c r="R540" s="30">
        <v>13.1</v>
      </c>
      <c r="S540" s="30">
        <v>12.18</v>
      </c>
      <c r="T540" s="30">
        <v>12.7569</v>
      </c>
      <c r="U540" s="31">
        <v>412100</v>
      </c>
      <c r="V540" s="30">
        <v>64</v>
      </c>
      <c r="W540" s="30">
        <v>31</v>
      </c>
    </row>
    <row r="541" spans="14:23" outlineLevel="2">
      <c r="N541" s="32">
        <v>38616</v>
      </c>
      <c r="O541" s="32">
        <v>38617</v>
      </c>
      <c r="P541" s="32">
        <v>38617</v>
      </c>
      <c r="Q541" s="37">
        <v>38596</v>
      </c>
      <c r="R541" s="33">
        <v>14.5</v>
      </c>
      <c r="S541" s="33">
        <v>14.1</v>
      </c>
      <c r="T541" s="33">
        <v>14.262700000000001</v>
      </c>
      <c r="U541" s="34">
        <v>219500</v>
      </c>
      <c r="V541" s="33">
        <v>31</v>
      </c>
      <c r="W541" s="33">
        <v>21</v>
      </c>
    </row>
    <row r="542" spans="14:23" outlineLevel="2">
      <c r="N542" s="29">
        <v>38617</v>
      </c>
      <c r="O542" s="29">
        <v>38618</v>
      </c>
      <c r="P542" s="29">
        <v>38621</v>
      </c>
      <c r="Q542" s="37">
        <v>38596</v>
      </c>
      <c r="R542" s="30">
        <v>16</v>
      </c>
      <c r="S542" s="30">
        <v>14</v>
      </c>
      <c r="T542" s="30">
        <v>14.8423</v>
      </c>
      <c r="U542" s="31">
        <v>210900</v>
      </c>
      <c r="V542" s="30">
        <v>29</v>
      </c>
      <c r="W542" s="30">
        <v>15</v>
      </c>
    </row>
    <row r="543" spans="14:23" outlineLevel="2">
      <c r="N543" s="32">
        <v>38618</v>
      </c>
      <c r="O543" s="32">
        <v>38618</v>
      </c>
      <c r="P543" s="32">
        <v>38621</v>
      </c>
      <c r="Q543" s="37">
        <v>38596</v>
      </c>
      <c r="R543" s="33">
        <v>16</v>
      </c>
      <c r="S543" s="33">
        <v>14</v>
      </c>
      <c r="T543" s="33">
        <v>14.8423</v>
      </c>
      <c r="U543" s="34">
        <v>210900</v>
      </c>
      <c r="V543" s="33">
        <v>29</v>
      </c>
      <c r="W543" s="33">
        <v>15</v>
      </c>
    </row>
    <row r="544" spans="14:23" ht="18.75" outlineLevel="2">
      <c r="N544" s="32"/>
      <c r="O544" s="32"/>
      <c r="P544" s="32"/>
      <c r="Q544" s="38" t="s">
        <v>70</v>
      </c>
      <c r="R544" s="33"/>
      <c r="S544" s="33"/>
      <c r="T544" s="33">
        <f>SUBTOTAL(1,T527:T543)</f>
        <v>11.982264705882351</v>
      </c>
      <c r="U544" s="34"/>
      <c r="V544" s="33"/>
      <c r="W544" s="33"/>
    </row>
    <row r="545" spans="14:23" outlineLevel="2">
      <c r="N545" s="29">
        <v>38632</v>
      </c>
      <c r="O545" s="29">
        <v>38633</v>
      </c>
      <c r="P545" s="29">
        <v>38635</v>
      </c>
      <c r="Q545" s="37">
        <v>38626</v>
      </c>
      <c r="R545" s="30">
        <v>13.9</v>
      </c>
      <c r="S545" s="30">
        <v>13.31</v>
      </c>
      <c r="T545" s="30">
        <v>13.677</v>
      </c>
      <c r="U545" s="31">
        <v>256500</v>
      </c>
      <c r="V545" s="30">
        <v>33</v>
      </c>
      <c r="W545" s="30">
        <v>19</v>
      </c>
    </row>
    <row r="546" spans="14:23" outlineLevel="2">
      <c r="N546" s="32">
        <v>38635</v>
      </c>
      <c r="O546" s="32">
        <v>38636</v>
      </c>
      <c r="P546" s="32">
        <v>38636</v>
      </c>
      <c r="Q546" s="37">
        <v>38626</v>
      </c>
      <c r="R546" s="33">
        <v>13.4</v>
      </c>
      <c r="S546" s="33">
        <v>13.13</v>
      </c>
      <c r="T546" s="33">
        <v>13.2873</v>
      </c>
      <c r="U546" s="34">
        <v>201500</v>
      </c>
      <c r="V546" s="33">
        <v>28</v>
      </c>
      <c r="W546" s="33">
        <v>14</v>
      </c>
    </row>
    <row r="547" spans="14:23" outlineLevel="2">
      <c r="N547" s="29">
        <v>38636</v>
      </c>
      <c r="O547" s="29">
        <v>38637</v>
      </c>
      <c r="P547" s="29">
        <v>38637</v>
      </c>
      <c r="Q547" s="37">
        <v>38626</v>
      </c>
      <c r="R547" s="30">
        <v>13.7</v>
      </c>
      <c r="S547" s="30">
        <v>13.62</v>
      </c>
      <c r="T547" s="30">
        <v>13.666399999999999</v>
      </c>
      <c r="U547" s="31">
        <v>422200</v>
      </c>
      <c r="V547" s="30">
        <v>50</v>
      </c>
      <c r="W547" s="30">
        <v>22</v>
      </c>
    </row>
    <row r="548" spans="14:23" outlineLevel="2">
      <c r="N548" s="32">
        <v>38637</v>
      </c>
      <c r="O548" s="32">
        <v>38638</v>
      </c>
      <c r="P548" s="32">
        <v>38638</v>
      </c>
      <c r="Q548" s="37">
        <v>38626</v>
      </c>
      <c r="R548" s="33">
        <v>14</v>
      </c>
      <c r="S548" s="33">
        <v>13.6</v>
      </c>
      <c r="T548" s="33">
        <v>13.772399999999999</v>
      </c>
      <c r="U548" s="34">
        <v>327700</v>
      </c>
      <c r="V548" s="33">
        <v>51</v>
      </c>
      <c r="W548" s="33">
        <v>27</v>
      </c>
    </row>
    <row r="549" spans="14:23" outlineLevel="1">
      <c r="N549" s="29">
        <v>38638</v>
      </c>
      <c r="O549" s="29">
        <v>38639</v>
      </c>
      <c r="P549" s="29">
        <v>38639</v>
      </c>
      <c r="Q549" s="37">
        <v>38626</v>
      </c>
      <c r="R549" s="30">
        <v>13.75</v>
      </c>
      <c r="S549" s="30">
        <v>13.25</v>
      </c>
      <c r="T549" s="30">
        <v>13.4831</v>
      </c>
      <c r="U549" s="31">
        <v>311500</v>
      </c>
      <c r="V549" s="30">
        <v>38</v>
      </c>
      <c r="W549" s="30">
        <v>21</v>
      </c>
    </row>
    <row r="550" spans="14:23" outlineLevel="2">
      <c r="N550" s="32">
        <v>38639</v>
      </c>
      <c r="O550" s="32">
        <v>38640</v>
      </c>
      <c r="P550" s="32">
        <v>38642</v>
      </c>
      <c r="Q550" s="37">
        <v>38626</v>
      </c>
      <c r="R550" s="33">
        <v>13.05</v>
      </c>
      <c r="S550" s="33">
        <v>12.71</v>
      </c>
      <c r="T550" s="33">
        <v>12.8071</v>
      </c>
      <c r="U550" s="34">
        <v>475500</v>
      </c>
      <c r="V550" s="33">
        <v>70</v>
      </c>
      <c r="W550" s="33">
        <v>26</v>
      </c>
    </row>
    <row r="551" spans="14:23" outlineLevel="2">
      <c r="N551" s="29">
        <v>38642</v>
      </c>
      <c r="O551" s="29">
        <v>38643</v>
      </c>
      <c r="P551" s="29">
        <v>38643</v>
      </c>
      <c r="Q551" s="37">
        <v>38626</v>
      </c>
      <c r="R551" s="30">
        <v>14.06</v>
      </c>
      <c r="S551" s="30">
        <v>13.76</v>
      </c>
      <c r="T551" s="30">
        <v>13.893000000000001</v>
      </c>
      <c r="U551" s="31">
        <v>352600</v>
      </c>
      <c r="V551" s="30">
        <v>44</v>
      </c>
      <c r="W551" s="30">
        <v>24</v>
      </c>
    </row>
    <row r="552" spans="14:23" outlineLevel="2">
      <c r="N552" s="32">
        <v>38643</v>
      </c>
      <c r="O552" s="32">
        <v>38644</v>
      </c>
      <c r="P552" s="32">
        <v>38644</v>
      </c>
      <c r="Q552" s="37">
        <v>38626</v>
      </c>
      <c r="R552" s="33">
        <v>13.59</v>
      </c>
      <c r="S552" s="33">
        <v>13.32</v>
      </c>
      <c r="T552" s="33">
        <v>13.407299999999999</v>
      </c>
      <c r="U552" s="34">
        <v>289900</v>
      </c>
      <c r="V552" s="33">
        <v>44</v>
      </c>
      <c r="W552" s="33">
        <v>25</v>
      </c>
    </row>
    <row r="553" spans="14:23" outlineLevel="2">
      <c r="N553" s="29">
        <v>38644</v>
      </c>
      <c r="O553" s="29">
        <v>38645</v>
      </c>
      <c r="P553" s="29">
        <v>38645</v>
      </c>
      <c r="Q553" s="37">
        <v>38626</v>
      </c>
      <c r="R553" s="30">
        <v>13.54</v>
      </c>
      <c r="S553" s="30">
        <v>13.5</v>
      </c>
      <c r="T553" s="30">
        <v>13.522</v>
      </c>
      <c r="U553" s="31">
        <v>151700</v>
      </c>
      <c r="V553" s="30">
        <v>24</v>
      </c>
      <c r="W553" s="30">
        <v>18</v>
      </c>
    </row>
    <row r="554" spans="14:23" outlineLevel="2">
      <c r="N554" s="32">
        <v>38645</v>
      </c>
      <c r="O554" s="32">
        <v>38646</v>
      </c>
      <c r="P554" s="32">
        <v>38646</v>
      </c>
      <c r="Q554" s="37">
        <v>38626</v>
      </c>
      <c r="R554" s="33">
        <v>13.32</v>
      </c>
      <c r="S554" s="33">
        <v>12.85</v>
      </c>
      <c r="T554" s="33">
        <v>13.236499999999999</v>
      </c>
      <c r="U554" s="34">
        <v>205300</v>
      </c>
      <c r="V554" s="33">
        <v>36</v>
      </c>
      <c r="W554" s="33">
        <v>20</v>
      </c>
    </row>
    <row r="555" spans="14:23" outlineLevel="2">
      <c r="N555" s="29">
        <v>38646</v>
      </c>
      <c r="O555" s="29">
        <v>38647</v>
      </c>
      <c r="P555" s="29">
        <v>38649</v>
      </c>
      <c r="Q555" s="37">
        <v>38626</v>
      </c>
      <c r="R555" s="30">
        <v>12.824999999999999</v>
      </c>
      <c r="S555" s="30">
        <v>12.68</v>
      </c>
      <c r="T555" s="30">
        <v>12.7326</v>
      </c>
      <c r="U555" s="31">
        <v>283600</v>
      </c>
      <c r="V555" s="30">
        <v>41</v>
      </c>
      <c r="W555" s="30">
        <v>23</v>
      </c>
    </row>
    <row r="556" spans="14:23" outlineLevel="2">
      <c r="N556" s="32">
        <v>38649</v>
      </c>
      <c r="O556" s="32">
        <v>38650</v>
      </c>
      <c r="P556" s="32">
        <v>38650</v>
      </c>
      <c r="Q556" s="37">
        <v>38626</v>
      </c>
      <c r="R556" s="33">
        <v>13.3</v>
      </c>
      <c r="S556" s="33">
        <v>12.75</v>
      </c>
      <c r="T556" s="33">
        <v>12.949199999999999</v>
      </c>
      <c r="U556" s="34">
        <v>486100</v>
      </c>
      <c r="V556" s="33">
        <v>66</v>
      </c>
      <c r="W556" s="33">
        <v>22</v>
      </c>
    </row>
    <row r="557" spans="14:23" outlineLevel="2">
      <c r="N557" s="29">
        <v>38650</v>
      </c>
      <c r="O557" s="29">
        <v>38651</v>
      </c>
      <c r="P557" s="29">
        <v>38651</v>
      </c>
      <c r="Q557" s="37">
        <v>38626</v>
      </c>
      <c r="R557" s="30">
        <v>14.09</v>
      </c>
      <c r="S557" s="30">
        <v>13.7</v>
      </c>
      <c r="T557" s="30">
        <v>13.8963</v>
      </c>
      <c r="U557" s="31">
        <v>405000</v>
      </c>
      <c r="V557" s="30">
        <v>57</v>
      </c>
      <c r="W557" s="30">
        <v>24</v>
      </c>
    </row>
    <row r="558" spans="14:23" outlineLevel="1">
      <c r="N558" s="32">
        <v>38651</v>
      </c>
      <c r="O558" s="32">
        <v>38652</v>
      </c>
      <c r="P558" s="32">
        <v>38652</v>
      </c>
      <c r="Q558" s="37">
        <v>38626</v>
      </c>
      <c r="R558" s="33">
        <v>14.89</v>
      </c>
      <c r="S558" s="33">
        <v>14.41</v>
      </c>
      <c r="T558" s="33">
        <v>14.683400000000001</v>
      </c>
      <c r="U558" s="34">
        <v>242000</v>
      </c>
      <c r="V558" s="33">
        <v>38</v>
      </c>
      <c r="W558" s="33">
        <v>24</v>
      </c>
    </row>
    <row r="559" spans="14:23">
      <c r="N559" s="29">
        <v>38652</v>
      </c>
      <c r="O559" s="29">
        <v>38653</v>
      </c>
      <c r="P559" s="29">
        <v>38653</v>
      </c>
      <c r="Q559" s="37">
        <v>38626</v>
      </c>
      <c r="R559" s="30">
        <v>14.085000000000001</v>
      </c>
      <c r="S559" s="30">
        <v>13.8</v>
      </c>
      <c r="T559" s="30">
        <v>13.906599999999999</v>
      </c>
      <c r="U559" s="31">
        <v>239700</v>
      </c>
      <c r="V559" s="30">
        <v>36</v>
      </c>
      <c r="W559" s="30">
        <v>21</v>
      </c>
    </row>
    <row r="560" spans="14:23">
      <c r="N560" s="32">
        <v>38653</v>
      </c>
      <c r="O560" s="32">
        <v>38654</v>
      </c>
      <c r="P560" s="32">
        <v>38656</v>
      </c>
      <c r="Q560" s="37">
        <v>38626</v>
      </c>
      <c r="R560" s="33">
        <v>13.25</v>
      </c>
      <c r="S560" s="33">
        <v>13.005000000000001</v>
      </c>
      <c r="T560" s="33">
        <v>13.103899999999999</v>
      </c>
      <c r="U560" s="34">
        <v>234100</v>
      </c>
      <c r="V560" s="33">
        <v>38</v>
      </c>
      <c r="W560" s="33">
        <v>24</v>
      </c>
    </row>
    <row r="561" spans="14:23" ht="18.75">
      <c r="N561" s="32"/>
      <c r="O561" s="32"/>
      <c r="P561" s="32"/>
      <c r="Q561" s="38" t="s">
        <v>71</v>
      </c>
      <c r="R561" s="33"/>
      <c r="S561" s="33"/>
      <c r="T561" s="33">
        <f>SUBTOTAL(1,T545:T560)</f>
        <v>13.50150625</v>
      </c>
      <c r="U561" s="34"/>
      <c r="V561" s="33"/>
      <c r="W561" s="33"/>
    </row>
    <row r="562" spans="14:23">
      <c r="N562" s="29">
        <v>38656</v>
      </c>
      <c r="O562" s="29">
        <v>38657</v>
      </c>
      <c r="P562" s="29">
        <v>38657</v>
      </c>
      <c r="Q562" s="37">
        <v>38657</v>
      </c>
      <c r="R562" s="30">
        <v>12.6</v>
      </c>
      <c r="S562" s="30">
        <v>11.65</v>
      </c>
      <c r="T562" s="30">
        <v>12.176399999999999</v>
      </c>
      <c r="U562" s="31">
        <v>413600</v>
      </c>
      <c r="V562" s="30">
        <v>60</v>
      </c>
      <c r="W562" s="30">
        <v>24</v>
      </c>
    </row>
    <row r="563" spans="14:23">
      <c r="N563" s="32">
        <v>38657</v>
      </c>
      <c r="O563" s="32">
        <v>38658</v>
      </c>
      <c r="P563" s="32">
        <v>38658</v>
      </c>
      <c r="Q563" s="37">
        <v>38657</v>
      </c>
      <c r="R563" s="33">
        <v>11.4</v>
      </c>
      <c r="S563" s="33">
        <v>10.24</v>
      </c>
      <c r="T563" s="33">
        <v>10.796900000000001</v>
      </c>
      <c r="U563" s="34">
        <v>430000</v>
      </c>
      <c r="V563" s="33">
        <v>56</v>
      </c>
      <c r="W563" s="33">
        <v>34</v>
      </c>
    </row>
    <row r="564" spans="14:23">
      <c r="N564" s="29">
        <v>38658</v>
      </c>
      <c r="O564" s="29">
        <v>38659</v>
      </c>
      <c r="P564" s="29">
        <v>38659</v>
      </c>
      <c r="Q564" s="37">
        <v>38657</v>
      </c>
      <c r="R564" s="30">
        <v>10.94</v>
      </c>
      <c r="S564" s="30">
        <v>10.62</v>
      </c>
      <c r="T564" s="30">
        <v>10.846399999999999</v>
      </c>
      <c r="U564" s="31">
        <v>394200</v>
      </c>
      <c r="V564" s="30">
        <v>43</v>
      </c>
      <c r="W564" s="30">
        <v>25</v>
      </c>
    </row>
    <row r="565" spans="14:23">
      <c r="N565" s="32">
        <v>38659</v>
      </c>
      <c r="O565" s="32">
        <v>38660</v>
      </c>
      <c r="P565" s="32">
        <v>38660</v>
      </c>
      <c r="Q565" s="37">
        <v>38657</v>
      </c>
      <c r="R565" s="33">
        <v>11</v>
      </c>
      <c r="S565" s="33">
        <v>10.65</v>
      </c>
      <c r="T565" s="33">
        <v>10.7948</v>
      </c>
      <c r="U565" s="34">
        <v>395800</v>
      </c>
      <c r="V565" s="33">
        <v>60</v>
      </c>
      <c r="W565" s="33">
        <v>27</v>
      </c>
    </row>
    <row r="566" spans="14:23">
      <c r="N566" s="29">
        <v>38660</v>
      </c>
      <c r="O566" s="29">
        <v>38661</v>
      </c>
      <c r="P566" s="29">
        <v>38663</v>
      </c>
      <c r="Q566" s="37">
        <v>38657</v>
      </c>
      <c r="R566" s="30">
        <v>9.9</v>
      </c>
      <c r="S566" s="30">
        <v>8.8000000000000007</v>
      </c>
      <c r="T566" s="30">
        <v>9.6734000000000009</v>
      </c>
      <c r="U566" s="31">
        <v>327500</v>
      </c>
      <c r="V566" s="30">
        <v>42</v>
      </c>
      <c r="W566" s="30">
        <v>25</v>
      </c>
    </row>
    <row r="567" spans="14:23">
      <c r="N567" s="32">
        <v>38663</v>
      </c>
      <c r="O567" s="32">
        <v>38664</v>
      </c>
      <c r="P567" s="32">
        <v>38664</v>
      </c>
      <c r="Q567" s="37">
        <v>38657</v>
      </c>
      <c r="R567" s="33">
        <v>9.5</v>
      </c>
      <c r="S567" s="33">
        <v>8.26</v>
      </c>
      <c r="T567" s="33">
        <v>8.7745999999999995</v>
      </c>
      <c r="U567" s="34">
        <v>521800</v>
      </c>
      <c r="V567" s="33">
        <v>78</v>
      </c>
      <c r="W567" s="33">
        <v>34</v>
      </c>
    </row>
    <row r="568" spans="14:23">
      <c r="N568" s="29">
        <v>38664</v>
      </c>
      <c r="O568" s="29">
        <v>38665</v>
      </c>
      <c r="P568" s="29">
        <v>38665</v>
      </c>
      <c r="Q568" s="37">
        <v>38657</v>
      </c>
      <c r="R568" s="30">
        <v>10.1</v>
      </c>
      <c r="S568" s="30">
        <v>8.75</v>
      </c>
      <c r="T568" s="30">
        <v>9.1501999999999999</v>
      </c>
      <c r="U568" s="31">
        <v>567900</v>
      </c>
      <c r="V568" s="30">
        <v>82</v>
      </c>
      <c r="W568" s="30">
        <v>32</v>
      </c>
    </row>
    <row r="569" spans="14:23">
      <c r="N569" s="32">
        <v>38665</v>
      </c>
      <c r="O569" s="32">
        <v>38666</v>
      </c>
      <c r="P569" s="32">
        <v>38666</v>
      </c>
      <c r="Q569" s="37">
        <v>38657</v>
      </c>
      <c r="R569" s="33">
        <v>9.5399999999999991</v>
      </c>
      <c r="S569" s="33">
        <v>8.9499999999999993</v>
      </c>
      <c r="T569" s="33">
        <v>9.3109999999999999</v>
      </c>
      <c r="U569" s="34">
        <v>412800</v>
      </c>
      <c r="V569" s="33">
        <v>69</v>
      </c>
      <c r="W569" s="33">
        <v>33</v>
      </c>
    </row>
    <row r="570" spans="14:23">
      <c r="N570" s="29">
        <v>38666</v>
      </c>
      <c r="O570" s="29">
        <v>38667</v>
      </c>
      <c r="P570" s="29">
        <v>38667</v>
      </c>
      <c r="Q570" s="37">
        <v>38657</v>
      </c>
      <c r="R570" s="30">
        <v>9.9</v>
      </c>
      <c r="S570" s="30">
        <v>9.1</v>
      </c>
      <c r="T570" s="30">
        <v>9.6603999999999992</v>
      </c>
      <c r="U570" s="31">
        <v>536000</v>
      </c>
      <c r="V570" s="30">
        <v>70</v>
      </c>
      <c r="W570" s="30">
        <v>30</v>
      </c>
    </row>
    <row r="571" spans="14:23">
      <c r="N571" s="32">
        <v>38667</v>
      </c>
      <c r="O571" s="32">
        <v>38668</v>
      </c>
      <c r="P571" s="32">
        <v>38670</v>
      </c>
      <c r="Q571" s="37">
        <v>38657</v>
      </c>
      <c r="R571" s="33">
        <v>10</v>
      </c>
      <c r="S571" s="33">
        <v>8.6999999999999993</v>
      </c>
      <c r="T571" s="33">
        <v>9.2035</v>
      </c>
      <c r="U571" s="34">
        <v>619400</v>
      </c>
      <c r="V571" s="33">
        <v>87</v>
      </c>
      <c r="W571" s="33">
        <v>34</v>
      </c>
    </row>
    <row r="572" spans="14:23">
      <c r="N572" s="29">
        <v>38670</v>
      </c>
      <c r="O572" s="29">
        <v>38671</v>
      </c>
      <c r="P572" s="29">
        <v>38671</v>
      </c>
      <c r="Q572" s="37">
        <v>38657</v>
      </c>
      <c r="R572" s="30">
        <v>9.58</v>
      </c>
      <c r="S572" s="30">
        <v>8.6</v>
      </c>
      <c r="T572" s="30">
        <v>9.1493000000000002</v>
      </c>
      <c r="U572" s="31">
        <v>540500</v>
      </c>
      <c r="V572" s="30">
        <v>71</v>
      </c>
      <c r="W572" s="30">
        <v>29</v>
      </c>
    </row>
    <row r="573" spans="14:23">
      <c r="N573" s="32">
        <v>38671</v>
      </c>
      <c r="O573" s="32">
        <v>38672</v>
      </c>
      <c r="P573" s="32">
        <v>38672</v>
      </c>
      <c r="Q573" s="37">
        <v>38657</v>
      </c>
      <c r="R573" s="33">
        <v>9.49</v>
      </c>
      <c r="S573" s="33">
        <v>9</v>
      </c>
      <c r="T573" s="33">
        <v>9.2053999999999991</v>
      </c>
      <c r="U573" s="34">
        <v>377800</v>
      </c>
      <c r="V573" s="33">
        <v>52</v>
      </c>
      <c r="W573" s="33">
        <v>26</v>
      </c>
    </row>
    <row r="574" spans="14:23">
      <c r="N574" s="29">
        <v>38672</v>
      </c>
      <c r="O574" s="29">
        <v>38673</v>
      </c>
      <c r="P574" s="29">
        <v>38673</v>
      </c>
      <c r="Q574" s="37">
        <v>38657</v>
      </c>
      <c r="R574" s="30">
        <v>11.3</v>
      </c>
      <c r="S574" s="30">
        <v>10.4</v>
      </c>
      <c r="T574" s="30">
        <v>11.034000000000001</v>
      </c>
      <c r="U574" s="31">
        <v>543500</v>
      </c>
      <c r="V574" s="30">
        <v>61</v>
      </c>
      <c r="W574" s="30">
        <v>31</v>
      </c>
    </row>
    <row r="575" spans="14:23">
      <c r="N575" s="32">
        <v>38673</v>
      </c>
      <c r="O575" s="32">
        <v>38674</v>
      </c>
      <c r="P575" s="32">
        <v>38674</v>
      </c>
      <c r="Q575" s="37">
        <v>38657</v>
      </c>
      <c r="R575" s="33">
        <v>12.15</v>
      </c>
      <c r="S575" s="33">
        <v>11.25</v>
      </c>
      <c r="T575" s="33">
        <v>11.9169</v>
      </c>
      <c r="U575" s="34">
        <v>435400</v>
      </c>
      <c r="V575" s="33">
        <v>58</v>
      </c>
      <c r="W575" s="33">
        <v>25</v>
      </c>
    </row>
    <row r="576" spans="14:23">
      <c r="N576" s="29">
        <v>38674</v>
      </c>
      <c r="O576" s="29">
        <v>38675</v>
      </c>
      <c r="P576" s="29">
        <v>38677</v>
      </c>
      <c r="Q576" s="37">
        <v>38657</v>
      </c>
      <c r="R576" s="30">
        <v>10.35</v>
      </c>
      <c r="S576" s="30">
        <v>9.75</v>
      </c>
      <c r="T576" s="30">
        <v>10.0092</v>
      </c>
      <c r="U576" s="31">
        <v>390500</v>
      </c>
      <c r="V576" s="30">
        <v>55</v>
      </c>
      <c r="W576" s="30">
        <v>29</v>
      </c>
    </row>
    <row r="577" spans="14:23">
      <c r="N577" s="32">
        <v>38677</v>
      </c>
      <c r="O577" s="32">
        <v>38678</v>
      </c>
      <c r="P577" s="32">
        <v>38678</v>
      </c>
      <c r="Q577" s="37">
        <v>38657</v>
      </c>
      <c r="R577" s="33">
        <v>10.9</v>
      </c>
      <c r="S577" s="33">
        <v>9.65</v>
      </c>
      <c r="T577" s="33">
        <v>10.476699999999999</v>
      </c>
      <c r="U577" s="34">
        <v>537700</v>
      </c>
      <c r="V577" s="33">
        <v>71</v>
      </c>
      <c r="W577" s="33">
        <v>27</v>
      </c>
    </row>
    <row r="578" spans="14:23">
      <c r="N578" s="29">
        <v>38678</v>
      </c>
      <c r="O578" s="29">
        <v>38679</v>
      </c>
      <c r="P578" s="29">
        <v>38679</v>
      </c>
      <c r="Q578" s="37">
        <v>38657</v>
      </c>
      <c r="R578" s="30">
        <v>11.35</v>
      </c>
      <c r="S578" s="30">
        <v>10.75</v>
      </c>
      <c r="T578" s="30">
        <v>11.156000000000001</v>
      </c>
      <c r="U578" s="31">
        <v>618400</v>
      </c>
      <c r="V578" s="30">
        <v>74</v>
      </c>
      <c r="W578" s="30">
        <v>30</v>
      </c>
    </row>
    <row r="579" spans="14:23">
      <c r="N579" s="32">
        <v>38679</v>
      </c>
      <c r="O579" s="32">
        <v>38680</v>
      </c>
      <c r="P579" s="32">
        <v>38684</v>
      </c>
      <c r="Q579" s="37">
        <v>38657</v>
      </c>
      <c r="R579" s="33">
        <v>11.47</v>
      </c>
      <c r="S579" s="33">
        <v>10.705</v>
      </c>
      <c r="T579" s="33">
        <v>11.0189</v>
      </c>
      <c r="U579" s="34">
        <v>540300</v>
      </c>
      <c r="V579" s="33">
        <v>68</v>
      </c>
      <c r="W579" s="33">
        <v>24</v>
      </c>
    </row>
    <row r="580" spans="14:23">
      <c r="N580" s="29">
        <v>38684</v>
      </c>
      <c r="O580" s="29">
        <v>38685</v>
      </c>
      <c r="P580" s="29">
        <v>38685</v>
      </c>
      <c r="Q580" s="37">
        <v>38657</v>
      </c>
      <c r="R580" s="30">
        <v>11.3</v>
      </c>
      <c r="S580" s="30">
        <v>10.75</v>
      </c>
      <c r="T580" s="30">
        <v>11.0169</v>
      </c>
      <c r="U580" s="31">
        <v>404400</v>
      </c>
      <c r="V580" s="30">
        <v>54</v>
      </c>
      <c r="W580" s="30">
        <v>23</v>
      </c>
    </row>
    <row r="581" spans="14:23">
      <c r="N581" s="32">
        <v>38685</v>
      </c>
      <c r="O581" s="32">
        <v>38686</v>
      </c>
      <c r="P581" s="32">
        <v>38686</v>
      </c>
      <c r="Q581" s="37">
        <v>38657</v>
      </c>
      <c r="R581" s="33">
        <v>11.484999999999999</v>
      </c>
      <c r="S581" s="33">
        <v>11.03</v>
      </c>
      <c r="T581" s="33">
        <v>11.1706</v>
      </c>
      <c r="U581" s="34">
        <v>417200</v>
      </c>
      <c r="V581" s="33">
        <v>49</v>
      </c>
      <c r="W581" s="33">
        <v>24</v>
      </c>
    </row>
    <row r="582" spans="14:23" ht="18.75">
      <c r="N582" s="32"/>
      <c r="O582" s="32"/>
      <c r="P582" s="32"/>
      <c r="Q582" s="38" t="s">
        <v>72</v>
      </c>
      <c r="R582" s="33"/>
      <c r="S582" s="33"/>
      <c r="T582" s="33">
        <f>SUBTOTAL(1,T562:T581)</f>
        <v>10.327074999999999</v>
      </c>
      <c r="U582" s="34"/>
      <c r="V582" s="33"/>
      <c r="W582" s="33"/>
    </row>
    <row r="583" spans="14:23">
      <c r="N583" s="29">
        <v>38686</v>
      </c>
      <c r="O583" s="29">
        <v>38687</v>
      </c>
      <c r="P583" s="29">
        <v>38687</v>
      </c>
      <c r="Q583" s="37">
        <v>38687</v>
      </c>
      <c r="R583" s="30">
        <v>11.87</v>
      </c>
      <c r="S583" s="30">
        <v>11.59</v>
      </c>
      <c r="T583" s="30">
        <v>11.7315</v>
      </c>
      <c r="U583" s="31">
        <v>361200</v>
      </c>
      <c r="V583" s="30">
        <v>47</v>
      </c>
      <c r="W583" s="30">
        <v>28</v>
      </c>
    </row>
    <row r="584" spans="14:23">
      <c r="N584" s="32">
        <v>38687</v>
      </c>
      <c r="O584" s="32">
        <v>38688</v>
      </c>
      <c r="P584" s="32">
        <v>38688</v>
      </c>
      <c r="Q584" s="37">
        <v>38687</v>
      </c>
      <c r="R584" s="33">
        <v>12.7</v>
      </c>
      <c r="S584" s="33">
        <v>12.28</v>
      </c>
      <c r="T584" s="33">
        <v>12.582000000000001</v>
      </c>
      <c r="U584" s="34">
        <v>467500</v>
      </c>
      <c r="V584" s="33">
        <v>64</v>
      </c>
      <c r="W584" s="33">
        <v>24</v>
      </c>
    </row>
    <row r="585" spans="14:23">
      <c r="N585" s="29">
        <v>38688</v>
      </c>
      <c r="O585" s="29">
        <v>38689</v>
      </c>
      <c r="P585" s="29">
        <v>38691</v>
      </c>
      <c r="Q585" s="37">
        <v>38687</v>
      </c>
      <c r="R585" s="30">
        <v>13.15</v>
      </c>
      <c r="S585" s="30">
        <v>12.62</v>
      </c>
      <c r="T585" s="30">
        <v>12.9537</v>
      </c>
      <c r="U585" s="31">
        <v>339300</v>
      </c>
      <c r="V585" s="30">
        <v>47</v>
      </c>
      <c r="W585" s="30">
        <v>26</v>
      </c>
    </row>
    <row r="586" spans="14:23">
      <c r="N586" s="32">
        <v>38691</v>
      </c>
      <c r="O586" s="32">
        <v>38692</v>
      </c>
      <c r="P586" s="32">
        <v>38692</v>
      </c>
      <c r="Q586" s="37">
        <v>38687</v>
      </c>
      <c r="R586" s="33">
        <v>14.4</v>
      </c>
      <c r="S586" s="33">
        <v>14.11</v>
      </c>
      <c r="T586" s="33">
        <v>14.2746</v>
      </c>
      <c r="U586" s="34">
        <v>342700</v>
      </c>
      <c r="V586" s="33">
        <v>50</v>
      </c>
      <c r="W586" s="33">
        <v>28</v>
      </c>
    </row>
    <row r="587" spans="14:23">
      <c r="N587" s="29">
        <v>38692</v>
      </c>
      <c r="O587" s="29">
        <v>38693</v>
      </c>
      <c r="P587" s="29">
        <v>38693</v>
      </c>
      <c r="Q587" s="37">
        <v>38687</v>
      </c>
      <c r="R587" s="30">
        <v>13.78</v>
      </c>
      <c r="S587" s="30">
        <v>13.35</v>
      </c>
      <c r="T587" s="30">
        <v>13.5725</v>
      </c>
      <c r="U587" s="31">
        <v>352900</v>
      </c>
      <c r="V587" s="30">
        <v>53</v>
      </c>
      <c r="W587" s="30">
        <v>26</v>
      </c>
    </row>
    <row r="588" spans="14:23">
      <c r="N588" s="32">
        <v>38693</v>
      </c>
      <c r="O588" s="32">
        <v>38694</v>
      </c>
      <c r="P588" s="32">
        <v>38694</v>
      </c>
      <c r="Q588" s="37">
        <v>38687</v>
      </c>
      <c r="R588" s="33">
        <v>14.05</v>
      </c>
      <c r="S588" s="33">
        <v>13.8</v>
      </c>
      <c r="T588" s="33">
        <v>13.9475</v>
      </c>
      <c r="U588" s="34">
        <v>482800</v>
      </c>
      <c r="V588" s="33">
        <v>68</v>
      </c>
      <c r="W588" s="33">
        <v>26</v>
      </c>
    </row>
    <row r="589" spans="14:23">
      <c r="N589" s="29">
        <v>38694</v>
      </c>
      <c r="O589" s="29">
        <v>38695</v>
      </c>
      <c r="P589" s="29">
        <v>38695</v>
      </c>
      <c r="Q589" s="37">
        <v>38687</v>
      </c>
      <c r="R589" s="30">
        <v>14.45</v>
      </c>
      <c r="S589" s="30">
        <v>14.13</v>
      </c>
      <c r="T589" s="30">
        <v>14.256500000000001</v>
      </c>
      <c r="U589" s="31">
        <v>497800</v>
      </c>
      <c r="V589" s="30">
        <v>65</v>
      </c>
      <c r="W589" s="30">
        <v>27</v>
      </c>
    </row>
    <row r="590" spans="14:23">
      <c r="N590" s="32">
        <v>38695</v>
      </c>
      <c r="O590" s="32">
        <v>38696</v>
      </c>
      <c r="P590" s="32">
        <v>38698</v>
      </c>
      <c r="Q590" s="37">
        <v>38687</v>
      </c>
      <c r="R590" s="33">
        <v>15.43</v>
      </c>
      <c r="S590" s="33">
        <v>14.78</v>
      </c>
      <c r="T590" s="33">
        <v>15.022600000000001</v>
      </c>
      <c r="U590" s="34">
        <v>420400</v>
      </c>
      <c r="V590" s="33">
        <v>64</v>
      </c>
      <c r="W590" s="33">
        <v>25</v>
      </c>
    </row>
    <row r="591" spans="14:23" ht="18.75">
      <c r="N591" s="32"/>
      <c r="O591" s="32"/>
      <c r="P591" s="32"/>
      <c r="Q591" s="38" t="s">
        <v>73</v>
      </c>
      <c r="R591" s="33"/>
      <c r="S591" s="33"/>
      <c r="T591" s="33">
        <f>SUBTOTAL(1,T583:T590)</f>
        <v>13.542612500000001</v>
      </c>
      <c r="U591" s="34"/>
      <c r="V591" s="33"/>
      <c r="W591" s="33"/>
    </row>
    <row r="592" spans="14:23" ht="18.75">
      <c r="N592" s="32"/>
      <c r="O592" s="32"/>
      <c r="P592" s="32"/>
      <c r="Q592" s="38" t="s">
        <v>49</v>
      </c>
      <c r="R592" s="33"/>
      <c r="S592" s="33"/>
      <c r="T592" s="33">
        <f>SUBTOTAL(1,T92:T590)</f>
        <v>7.118075630252104</v>
      </c>
      <c r="U592" s="34"/>
      <c r="V592" s="33"/>
      <c r="W592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control shapeId="1029" r:id="rId4" name="Control 5"/>
    <control shapeId="1026" r:id="rId5" name="Control 2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 enableFormatConditionsCalculation="0">
    <tabColor theme="9" tint="-0.249977111117893"/>
    <pageSetUpPr fitToPage="1"/>
  </sheetPr>
  <dimension ref="A1:I43"/>
  <sheetViews>
    <sheetView workbookViewId="0">
      <pane ySplit="3" topLeftCell="A20" activePane="bottomLeft" state="frozen"/>
      <selection pane="bottomLeft" activeCell="B36" sqref="B36"/>
    </sheetView>
  </sheetViews>
  <sheetFormatPr defaultRowHeight="12.75"/>
  <cols>
    <col min="1" max="1" width="18.42578125" customWidth="1"/>
    <col min="2" max="2" width="16.28515625" style="66" customWidth="1"/>
  </cols>
  <sheetData>
    <row r="1" spans="1:2" ht="15.75">
      <c r="A1" s="40" t="s">
        <v>147</v>
      </c>
    </row>
    <row r="3" spans="1:2">
      <c r="B3" s="83" t="s">
        <v>142</v>
      </c>
    </row>
    <row r="4" spans="1:2" ht="15.75">
      <c r="A4" s="57"/>
    </row>
    <row r="5" spans="1:2">
      <c r="A5" s="58" t="s">
        <v>124</v>
      </c>
      <c r="B5" s="66">
        <v>8781026.1411849279</v>
      </c>
    </row>
    <row r="6" spans="1:2">
      <c r="A6" s="58" t="s">
        <v>125</v>
      </c>
      <c r="B6" s="66">
        <v>8558474.4219376463</v>
      </c>
    </row>
    <row r="7" spans="1:2">
      <c r="A7" s="58" t="s">
        <v>126</v>
      </c>
      <c r="B7" s="66">
        <v>8730682.0309716836</v>
      </c>
    </row>
    <row r="8" spans="1:2">
      <c r="A8" s="58" t="s">
        <v>127</v>
      </c>
      <c r="B8" s="66">
        <v>8824976.1607175618</v>
      </c>
    </row>
    <row r="9" spans="1:2">
      <c r="A9" s="58" t="s">
        <v>128</v>
      </c>
      <c r="B9" s="66">
        <v>8377005.645419091</v>
      </c>
    </row>
    <row r="10" spans="1:2">
      <c r="A10" s="58" t="s">
        <v>129</v>
      </c>
      <c r="B10" s="66">
        <v>7882985.113042146</v>
      </c>
    </row>
    <row r="11" spans="1:2">
      <c r="A11" s="58" t="s">
        <v>130</v>
      </c>
      <c r="B11" s="66">
        <v>7423374.4019367136</v>
      </c>
    </row>
    <row r="12" spans="1:2">
      <c r="A12" s="58" t="s">
        <v>131</v>
      </c>
      <c r="B12" s="66">
        <v>6925936.5634457339</v>
      </c>
    </row>
    <row r="13" spans="1:2">
      <c r="A13" s="58" t="s">
        <v>113</v>
      </c>
      <c r="B13" s="66">
        <v>7131084.331709899</v>
      </c>
    </row>
    <row r="14" spans="1:2">
      <c r="A14" s="58" t="s">
        <v>114</v>
      </c>
      <c r="B14" s="66">
        <v>7112144.0488933073</v>
      </c>
    </row>
    <row r="15" spans="1:2">
      <c r="A15" s="58" t="s">
        <v>115</v>
      </c>
      <c r="B15" s="66">
        <v>6782359.2097106185</v>
      </c>
    </row>
    <row r="16" spans="1:2">
      <c r="A16" s="58" t="s">
        <v>116</v>
      </c>
      <c r="B16" s="66">
        <v>6621211.5727085434</v>
      </c>
    </row>
    <row r="17" spans="1:2">
      <c r="A17" s="58" t="s">
        <v>117</v>
      </c>
      <c r="B17" s="66">
        <v>6309035.978864219</v>
      </c>
    </row>
    <row r="18" spans="1:2">
      <c r="A18" s="58" t="s">
        <v>118</v>
      </c>
      <c r="B18" s="66">
        <v>6418022.8556332234</v>
      </c>
    </row>
    <row r="19" spans="1:2">
      <c r="A19" s="58" t="s">
        <v>119</v>
      </c>
      <c r="B19" s="66">
        <v>6653990.0527916662</v>
      </c>
    </row>
    <row r="20" spans="1:2">
      <c r="A20" s="59" t="s">
        <v>105</v>
      </c>
      <c r="B20" s="66">
        <v>6561423.5097443676</v>
      </c>
    </row>
    <row r="21" spans="1:2">
      <c r="A21" s="59" t="s">
        <v>106</v>
      </c>
      <c r="B21" s="66">
        <v>6485580.5344475303</v>
      </c>
    </row>
    <row r="22" spans="1:2">
      <c r="A22" s="59" t="s">
        <v>107</v>
      </c>
      <c r="B22" s="66">
        <v>6264809.8164494829</v>
      </c>
    </row>
    <row r="23" spans="1:2">
      <c r="A23" s="59" t="s">
        <v>108</v>
      </c>
      <c r="B23" s="66">
        <v>7073882.505012962</v>
      </c>
    </row>
    <row r="24" spans="1:2">
      <c r="A24" s="59" t="s">
        <v>109</v>
      </c>
      <c r="B24" s="66">
        <v>5670119.6093260916</v>
      </c>
    </row>
    <row r="25" spans="1:2">
      <c r="A25" s="59" t="s">
        <v>110</v>
      </c>
      <c r="B25" s="66">
        <v>4747874.577319243</v>
      </c>
    </row>
    <row r="26" spans="1:2">
      <c r="A26" s="59" t="s">
        <v>111</v>
      </c>
      <c r="B26" s="66">
        <v>4790574.2462347019</v>
      </c>
    </row>
    <row r="27" spans="1:2">
      <c r="A27" s="59" t="s">
        <v>112</v>
      </c>
      <c r="B27" s="66">
        <v>4065743.9443958541</v>
      </c>
    </row>
    <row r="28" spans="1:2">
      <c r="A28" s="59" t="s">
        <v>121</v>
      </c>
      <c r="B28" s="66">
        <v>2766634.6752477516</v>
      </c>
    </row>
    <row r="29" spans="1:2">
      <c r="A29" s="59" t="s">
        <v>146</v>
      </c>
      <c r="B29" s="66">
        <f>SUM('Disposition Month'!G60:G71)</f>
        <v>4295775.4152736198</v>
      </c>
    </row>
    <row r="30" spans="1:2">
      <c r="A30" s="59" t="s">
        <v>151</v>
      </c>
      <c r="B30" s="66">
        <f>SUM('Disposition Month'!G72:G83)</f>
        <v>4610141.5813542809</v>
      </c>
    </row>
    <row r="31" spans="1:2">
      <c r="A31" s="59" t="s">
        <v>152</v>
      </c>
      <c r="B31" s="66">
        <f>SUM('Disposition Month'!G84:G95)</f>
        <v>3962527.6476321602</v>
      </c>
    </row>
    <row r="32" spans="1:2">
      <c r="A32" s="59" t="s">
        <v>154</v>
      </c>
      <c r="B32" s="66">
        <f>((SUM('Disposition Month'!G96:G104))/9)*12</f>
        <v>4097813.268675175</v>
      </c>
    </row>
    <row r="33" spans="1:9">
      <c r="A33" s="59"/>
    </row>
    <row r="34" spans="1:9">
      <c r="A34" s="59"/>
      <c r="B34" s="66">
        <f>SUM(B5:B33)</f>
        <v>177925209.86008021</v>
      </c>
      <c r="I34" s="66">
        <f>((SUM('Disposition Month'!N75:N106))/9)*12</f>
        <v>0</v>
      </c>
    </row>
    <row r="36" spans="1:9">
      <c r="A36" s="61" t="s">
        <v>92</v>
      </c>
      <c r="B36" s="62">
        <f>B32/B34</f>
        <v>2.3031099819399856E-2</v>
      </c>
    </row>
    <row r="37" spans="1:9">
      <c r="A37" s="61"/>
      <c r="B37" s="84"/>
    </row>
    <row r="38" spans="1:9">
      <c r="A38" s="59"/>
    </row>
    <row r="39" spans="1:9">
      <c r="A39" s="59"/>
    </row>
    <row r="40" spans="1:9">
      <c r="A40" s="59"/>
    </row>
    <row r="41" spans="1:9">
      <c r="A41" s="59"/>
    </row>
    <row r="42" spans="1:9">
      <c r="A42" s="59"/>
    </row>
    <row r="43" spans="1:9">
      <c r="A43" s="59"/>
    </row>
  </sheetData>
  <phoneticPr fontId="4" type="noConversion"/>
  <pageMargins left="0.75" right="0.75" top="1" bottom="1" header="0.5" footer="0.5"/>
  <pageSetup scale="90" orientation="landscape" r:id="rId1"/>
  <headerFooter alignWithMargins="0">
    <oddFooter>&amp;LSource:  SONRIS Revenue Statements&amp;C4&amp;R&amp;"Arial,Italic"As of May 2010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theme="9" tint="-0.249977111117893"/>
  </sheetPr>
  <dimension ref="A1:B43"/>
  <sheetViews>
    <sheetView topLeftCell="A11" workbookViewId="0">
      <selection activeCell="B33" sqref="B33"/>
    </sheetView>
  </sheetViews>
  <sheetFormatPr defaultRowHeight="12.75"/>
  <cols>
    <col min="1" max="1" width="18.42578125" customWidth="1"/>
    <col min="2" max="2" width="16.28515625" style="66" customWidth="1"/>
  </cols>
  <sheetData>
    <row r="1" spans="1:2" ht="15.75">
      <c r="A1" s="40" t="s">
        <v>148</v>
      </c>
    </row>
    <row r="3" spans="1:2">
      <c r="B3" s="83" t="s">
        <v>149</v>
      </c>
    </row>
    <row r="4" spans="1:2" ht="15.75">
      <c r="A4" s="57"/>
    </row>
    <row r="5" spans="1:2">
      <c r="A5" s="58" t="s">
        <v>124</v>
      </c>
      <c r="B5" s="66">
        <v>94125368.049220204</v>
      </c>
    </row>
    <row r="6" spans="1:2">
      <c r="A6" s="58" t="s">
        <v>125</v>
      </c>
      <c r="B6" s="66">
        <v>89454160.399017006</v>
      </c>
    </row>
    <row r="7" spans="1:2">
      <c r="A7" s="58" t="s">
        <v>126</v>
      </c>
      <c r="B7" s="66">
        <v>84301670.208970711</v>
      </c>
    </row>
    <row r="8" spans="1:2">
      <c r="A8" s="58" t="s">
        <v>127</v>
      </c>
      <c r="B8" s="66">
        <v>79934039.766110703</v>
      </c>
    </row>
    <row r="9" spans="1:2">
      <c r="A9" s="58" t="s">
        <v>128</v>
      </c>
      <c r="B9" s="66">
        <v>78234139.073201001</v>
      </c>
    </row>
    <row r="10" spans="1:2">
      <c r="A10" s="58" t="s">
        <v>129</v>
      </c>
      <c r="B10" s="66">
        <v>73532728.571674287</v>
      </c>
    </row>
    <row r="11" spans="1:2">
      <c r="A11" s="58" t="s">
        <v>130</v>
      </c>
      <c r="B11" s="66">
        <v>67566287.572154894</v>
      </c>
    </row>
    <row r="12" spans="1:2">
      <c r="A12" s="58" t="s">
        <v>131</v>
      </c>
      <c r="B12" s="66">
        <v>68771994.91115737</v>
      </c>
    </row>
    <row r="13" spans="1:2">
      <c r="A13" s="58" t="s">
        <v>113</v>
      </c>
      <c r="B13" s="66">
        <v>63785078.195783503</v>
      </c>
    </row>
    <row r="14" spans="1:2">
      <c r="A14" s="58" t="s">
        <v>114</v>
      </c>
      <c r="B14" s="66">
        <v>59265714.829273686</v>
      </c>
    </row>
    <row r="15" spans="1:2">
      <c r="A15" s="58" t="s">
        <v>115</v>
      </c>
      <c r="B15" s="66">
        <v>59631387.290360801</v>
      </c>
    </row>
    <row r="16" spans="1:2">
      <c r="A16" s="58" t="s">
        <v>116</v>
      </c>
      <c r="B16" s="66">
        <v>55353140.649499409</v>
      </c>
    </row>
    <row r="17" spans="1:2">
      <c r="A17" s="58" t="s">
        <v>117</v>
      </c>
      <c r="B17" s="66">
        <v>54136350.236402936</v>
      </c>
    </row>
    <row r="18" spans="1:2">
      <c r="A18" s="58" t="s">
        <v>118</v>
      </c>
      <c r="B18" s="66">
        <v>54136350.236402936</v>
      </c>
    </row>
    <row r="19" spans="1:2">
      <c r="A19" s="58" t="s">
        <v>119</v>
      </c>
      <c r="B19" s="66">
        <v>60755685.050368488</v>
      </c>
    </row>
    <row r="20" spans="1:2">
      <c r="A20" s="59" t="s">
        <v>105</v>
      </c>
      <c r="B20" s="66">
        <v>61613141.409440704</v>
      </c>
    </row>
    <row r="21" spans="1:2">
      <c r="A21" s="59" t="s">
        <v>106</v>
      </c>
      <c r="B21" s="66">
        <v>51729193.636401743</v>
      </c>
    </row>
    <row r="22" spans="1:2">
      <c r="A22" s="59" t="s">
        <v>107</v>
      </c>
      <c r="B22" s="66">
        <v>55650029.654673278</v>
      </c>
    </row>
    <row r="23" spans="1:2">
      <c r="A23" s="59" t="s">
        <v>108</v>
      </c>
      <c r="B23" s="66">
        <v>62648530.875703655</v>
      </c>
    </row>
    <row r="24" spans="1:2">
      <c r="A24" s="59" t="s">
        <v>109</v>
      </c>
      <c r="B24" s="66">
        <v>59989148.046703212</v>
      </c>
    </row>
    <row r="25" spans="1:2">
      <c r="A25" s="59" t="s">
        <v>110</v>
      </c>
      <c r="B25" s="66">
        <v>53028702.280907445</v>
      </c>
    </row>
    <row r="26" spans="1:2">
      <c r="A26" s="59" t="s">
        <v>111</v>
      </c>
      <c r="B26" s="66">
        <v>48754276.283570468</v>
      </c>
    </row>
    <row r="27" spans="1:2">
      <c r="A27" s="59" t="s">
        <v>112</v>
      </c>
      <c r="B27" s="66">
        <v>42369541.040762708</v>
      </c>
    </row>
    <row r="28" spans="1:2">
      <c r="A28" s="59" t="s">
        <v>121</v>
      </c>
      <c r="B28" s="66">
        <v>33179715.252785228</v>
      </c>
    </row>
    <row r="29" spans="1:2">
      <c r="A29" s="59" t="s">
        <v>146</v>
      </c>
      <c r="B29" s="66">
        <f>SUM('Disposition Month'!G141:G152)</f>
        <v>42725771.92322164</v>
      </c>
    </row>
    <row r="30" spans="1:2">
      <c r="A30" s="59" t="s">
        <v>151</v>
      </c>
      <c r="B30" s="66">
        <f>SUM('Disposition Month'!G153:G164)</f>
        <v>44599365.51181975</v>
      </c>
    </row>
    <row r="31" spans="1:2">
      <c r="A31" s="59" t="s">
        <v>152</v>
      </c>
      <c r="B31" s="66">
        <f>SUM('Disposition Month'!G165:G177)</f>
        <v>46151111.385969087</v>
      </c>
    </row>
    <row r="32" spans="1:2">
      <c r="A32" s="59" t="s">
        <v>154</v>
      </c>
      <c r="B32" s="66">
        <f>(SUM('Disposition Month'!G177:G184)/8)*12</f>
        <v>37822424.663742132</v>
      </c>
    </row>
    <row r="33" spans="1:2">
      <c r="A33" s="59"/>
    </row>
    <row r="34" spans="1:2">
      <c r="A34" s="59"/>
      <c r="B34" s="66">
        <f>SUM(B5:B33)</f>
        <v>1683245047.0052989</v>
      </c>
    </row>
    <row r="36" spans="1:2">
      <c r="A36" s="61" t="s">
        <v>92</v>
      </c>
      <c r="B36" s="62">
        <f>B32/B34</f>
        <v>2.2469945615484155E-2</v>
      </c>
    </row>
    <row r="37" spans="1:2">
      <c r="A37" s="61"/>
      <c r="B37" s="84"/>
    </row>
    <row r="38" spans="1:2">
      <c r="A38" s="59"/>
    </row>
    <row r="39" spans="1:2">
      <c r="A39" s="59"/>
    </row>
    <row r="40" spans="1:2">
      <c r="A40" s="59"/>
    </row>
    <row r="41" spans="1:2">
      <c r="A41" s="59"/>
    </row>
    <row r="42" spans="1:2">
      <c r="A42" s="59"/>
    </row>
    <row r="43" spans="1:2">
      <c r="A43" s="59"/>
    </row>
  </sheetData>
  <phoneticPr fontId="4" type="noConversion"/>
  <pageMargins left="0.75" right="0.75" top="1" bottom="1" header="0.5" footer="0.5"/>
  <pageSetup orientation="landscape" r:id="rId1"/>
  <headerFooter alignWithMargins="0">
    <oddFooter>&amp;C6&amp;R&amp;"Arial,Italic"As of May 2010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 enableFormatConditionsCalculation="0">
    <tabColor theme="9" tint="-0.249977111117893"/>
  </sheetPr>
  <dimension ref="A1:E33"/>
  <sheetViews>
    <sheetView workbookViewId="0">
      <selection activeCell="E20" sqref="E20"/>
    </sheetView>
  </sheetViews>
  <sheetFormatPr defaultRowHeight="12.75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>
      <c r="A1" s="41" t="s">
        <v>104</v>
      </c>
    </row>
    <row r="4" spans="1:5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>
      <c r="A5" s="1">
        <v>39845</v>
      </c>
      <c r="B5" s="6">
        <v>9585398.8399999999</v>
      </c>
      <c r="C5" s="6">
        <v>14530549.58</v>
      </c>
      <c r="D5" s="6">
        <v>845572.63</v>
      </c>
      <c r="E5" s="23">
        <f t="shared" ref="E5:E13" si="0">SUM(B5:D5)</f>
        <v>24961521.050000001</v>
      </c>
    </row>
    <row r="6" spans="1:5">
      <c r="A6" s="1">
        <v>39873</v>
      </c>
      <c r="B6" s="6">
        <v>13692997.01</v>
      </c>
      <c r="C6" s="6">
        <v>13531576.720000001</v>
      </c>
      <c r="D6" s="6">
        <v>871593.02</v>
      </c>
      <c r="E6" s="23">
        <f t="shared" si="0"/>
        <v>28096166.75</v>
      </c>
    </row>
    <row r="7" spans="1:5">
      <c r="A7" s="1">
        <v>39904</v>
      </c>
      <c r="B7" s="6">
        <v>13864201.82</v>
      </c>
      <c r="C7" s="6">
        <v>11957256.050000001</v>
      </c>
      <c r="D7" s="6">
        <v>851719.81</v>
      </c>
      <c r="E7" s="23">
        <f t="shared" si="0"/>
        <v>26673177.68</v>
      </c>
    </row>
    <row r="8" spans="1:5">
      <c r="A8" s="1">
        <v>39934</v>
      </c>
      <c r="B8" s="6">
        <v>16986421.359999999</v>
      </c>
      <c r="C8" s="6">
        <v>12864570.35</v>
      </c>
      <c r="D8" s="6">
        <v>1062286.74</v>
      </c>
      <c r="E8" s="23">
        <f t="shared" si="0"/>
        <v>30913278.449999999</v>
      </c>
    </row>
    <row r="9" spans="1:5">
      <c r="A9" s="1">
        <v>39965</v>
      </c>
      <c r="B9" s="6">
        <v>19110639.149999999</v>
      </c>
      <c r="C9" s="6">
        <v>12126161.439999999</v>
      </c>
      <c r="D9" s="6">
        <v>1172743.3500000001</v>
      </c>
      <c r="E9" s="23">
        <f t="shared" si="0"/>
        <v>32409543.939999998</v>
      </c>
    </row>
    <row r="10" spans="1:5">
      <c r="A10" s="1">
        <v>39995</v>
      </c>
      <c r="B10" s="6">
        <v>18229003.16</v>
      </c>
      <c r="C10" s="6">
        <v>11566002.42</v>
      </c>
      <c r="D10" s="6">
        <v>1091492.6499999999</v>
      </c>
      <c r="E10" s="23">
        <f t="shared" si="0"/>
        <v>30886498.229999997</v>
      </c>
    </row>
    <row r="11" spans="1:5">
      <c r="A11" s="1">
        <v>40026</v>
      </c>
      <c r="B11" s="6">
        <v>20545539.239999998</v>
      </c>
      <c r="C11" s="6">
        <v>10377611.289999999</v>
      </c>
      <c r="D11" s="6">
        <v>1523806.34</v>
      </c>
      <c r="E11" s="23">
        <f t="shared" si="0"/>
        <v>32446956.869999997</v>
      </c>
    </row>
    <row r="12" spans="1:5">
      <c r="A12" s="1">
        <v>40057</v>
      </c>
      <c r="B12" s="6">
        <v>20741013.949999999</v>
      </c>
      <c r="C12" s="6">
        <v>8349328.3099999996</v>
      </c>
      <c r="D12" s="6">
        <v>1416197.04</v>
      </c>
      <c r="E12" s="23">
        <f t="shared" si="0"/>
        <v>30506539.299999997</v>
      </c>
    </row>
    <row r="13" spans="1:5">
      <c r="A13" s="1">
        <v>40087</v>
      </c>
      <c r="B13" s="6">
        <v>23498379.739999998</v>
      </c>
      <c r="C13" s="6">
        <v>11855028.9</v>
      </c>
      <c r="D13" s="6">
        <v>1734497.09</v>
      </c>
      <c r="E13" s="23">
        <f t="shared" si="0"/>
        <v>37087905.730000004</v>
      </c>
    </row>
    <row r="14" spans="1:5">
      <c r="A14" s="1">
        <v>40118</v>
      </c>
      <c r="B14" s="6">
        <v>20749528.059999999</v>
      </c>
      <c r="C14" s="6">
        <v>11122857.25</v>
      </c>
      <c r="D14" s="6">
        <v>1718804.87</v>
      </c>
      <c r="E14" s="23">
        <f>SUM(B14:D14)</f>
        <v>33591190.18</v>
      </c>
    </row>
    <row r="15" spans="1:5">
      <c r="A15" s="1">
        <v>40148</v>
      </c>
      <c r="B15" s="6">
        <v>22096966.379999999</v>
      </c>
      <c r="C15" s="6">
        <v>14627825.789999999</v>
      </c>
      <c r="D15" s="6">
        <v>1724725.14</v>
      </c>
      <c r="E15" s="23">
        <f>SUM(B15:D15)</f>
        <v>38449517.310000002</v>
      </c>
    </row>
    <row r="16" spans="1:5">
      <c r="A16" s="1">
        <v>40179</v>
      </c>
      <c r="B16" s="6">
        <v>20591584.170000002</v>
      </c>
      <c r="C16" s="6">
        <v>16424945.800000001</v>
      </c>
      <c r="D16" s="6">
        <v>1746366.93</v>
      </c>
      <c r="E16" s="23">
        <f>SUM(B16:D16)</f>
        <v>38762896.899999999</v>
      </c>
    </row>
    <row r="17" spans="1:5">
      <c r="A17" s="1">
        <v>40210</v>
      </c>
      <c r="B17" s="6">
        <v>20751790.719999999</v>
      </c>
      <c r="C17" s="6">
        <v>13390100.380000001</v>
      </c>
      <c r="D17" s="6">
        <v>1782620.61</v>
      </c>
      <c r="E17" s="23">
        <f>SUM(B17:D17)</f>
        <v>35924511.710000001</v>
      </c>
    </row>
    <row r="18" spans="1:5">
      <c r="A18" s="3" t="s">
        <v>9</v>
      </c>
      <c r="B18" s="42">
        <f>SUM(B5:B17)</f>
        <v>240443463.59999999</v>
      </c>
      <c r="C18" s="42">
        <f>SUM(C5:C17)</f>
        <v>162723814.28</v>
      </c>
      <c r="D18" s="42">
        <f>SUM(D5:D17)</f>
        <v>17542426.220000003</v>
      </c>
      <c r="E18" s="42">
        <f>SUM(E5:E17)</f>
        <v>420709704.09999996</v>
      </c>
    </row>
    <row r="20" spans="1:5">
      <c r="A20" t="s">
        <v>92</v>
      </c>
      <c r="B20" s="43">
        <f>B18/$E$18</f>
        <v>0.57151870103487834</v>
      </c>
      <c r="C20" s="43">
        <f>C18/$E$18</f>
        <v>0.38678407627441275</v>
      </c>
      <c r="D20" s="43">
        <f>D18/$E$18</f>
        <v>4.1697222690709038E-2</v>
      </c>
      <c r="E20" s="95"/>
    </row>
    <row r="22" spans="1:5">
      <c r="B22" s="20"/>
      <c r="C22" s="20"/>
      <c r="D22" s="20"/>
    </row>
    <row r="23" spans="1:5">
      <c r="B23" s="20"/>
      <c r="C23" s="20"/>
      <c r="D23" s="20"/>
      <c r="E23" s="88"/>
    </row>
    <row r="24" spans="1:5">
      <c r="A24" s="2"/>
      <c r="B24" s="20"/>
      <c r="C24" s="20"/>
      <c r="D24" s="20"/>
    </row>
    <row r="25" spans="1:5">
      <c r="B25" s="20"/>
      <c r="C25" s="20"/>
      <c r="D25" s="20"/>
    </row>
    <row r="26" spans="1:5">
      <c r="B26" s="20"/>
      <c r="C26" s="20"/>
      <c r="D26" s="20"/>
    </row>
    <row r="27" spans="1:5">
      <c r="B27" s="20"/>
      <c r="C27" s="94"/>
      <c r="D27" s="20"/>
    </row>
    <row r="28" spans="1:5">
      <c r="B28" s="20"/>
      <c r="C28" s="20"/>
      <c r="D28" s="20"/>
    </row>
    <row r="29" spans="1:5">
      <c r="B29" s="20"/>
      <c r="C29" s="20"/>
      <c r="D29" s="20"/>
    </row>
    <row r="30" spans="1:5">
      <c r="B30" s="20"/>
      <c r="C30" s="20"/>
      <c r="D30" s="20"/>
    </row>
    <row r="31" spans="1:5">
      <c r="B31" s="20"/>
      <c r="C31" s="20"/>
      <c r="D31" s="20"/>
    </row>
    <row r="32" spans="1:5">
      <c r="B32" s="20"/>
      <c r="C32" s="20"/>
      <c r="D32" s="20"/>
    </row>
    <row r="33" spans="2:4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May 2010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1" enableFormatConditionsCalculation="0">
    <tabColor theme="9" tint="-0.249977111117893"/>
    <pageSetUpPr fitToPage="1"/>
  </sheetPr>
  <dimension ref="A1:B79"/>
  <sheetViews>
    <sheetView topLeftCell="A58" workbookViewId="0">
      <selection activeCell="B75" sqref="B75"/>
    </sheetView>
  </sheetViews>
  <sheetFormatPr defaultRowHeight="12.75"/>
  <cols>
    <col min="1" max="1" width="18" customWidth="1"/>
    <col min="2" max="2" width="14.85546875" bestFit="1" customWidth="1"/>
  </cols>
  <sheetData>
    <row r="1" spans="1:2" ht="15.75">
      <c r="A1" s="44" t="s">
        <v>93</v>
      </c>
    </row>
    <row r="4" spans="1:2">
      <c r="A4" s="14" t="s">
        <v>91</v>
      </c>
      <c r="B4" s="5" t="s">
        <v>142</v>
      </c>
    </row>
    <row r="5" spans="1:2">
      <c r="A5" s="1">
        <v>37987</v>
      </c>
      <c r="B5" s="45">
        <v>439528.96090617601</v>
      </c>
    </row>
    <row r="6" spans="1:2">
      <c r="A6" s="1">
        <v>38018</v>
      </c>
      <c r="B6" s="45">
        <v>352554.18074302399</v>
      </c>
    </row>
    <row r="7" spans="1:2">
      <c r="A7" s="1">
        <v>38047</v>
      </c>
      <c r="B7" s="45">
        <v>388250.30564981903</v>
      </c>
    </row>
    <row r="8" spans="1:2">
      <c r="A8" s="1">
        <v>38078</v>
      </c>
      <c r="B8" s="45">
        <v>371664.94968947303</v>
      </c>
    </row>
    <row r="9" spans="1:2">
      <c r="A9" s="1">
        <v>38108</v>
      </c>
      <c r="B9" s="45">
        <v>376944.419134308</v>
      </c>
    </row>
    <row r="10" spans="1:2">
      <c r="A10" s="1">
        <v>38139</v>
      </c>
      <c r="B10" s="45">
        <v>364373.39083432802</v>
      </c>
    </row>
    <row r="11" spans="1:2">
      <c r="A11" s="1">
        <v>38169</v>
      </c>
      <c r="B11" s="45">
        <v>373376.36701310403</v>
      </c>
    </row>
    <row r="12" spans="1:2">
      <c r="A12" s="1">
        <v>38200</v>
      </c>
      <c r="B12" s="45">
        <v>374957.04543857201</v>
      </c>
    </row>
    <row r="13" spans="1:2">
      <c r="A13" s="1">
        <v>38231</v>
      </c>
      <c r="B13" s="45">
        <v>252648.34940940799</v>
      </c>
    </row>
    <row r="14" spans="1:2">
      <c r="A14" s="1">
        <v>38261</v>
      </c>
      <c r="B14" s="45">
        <v>294836.08750282298</v>
      </c>
    </row>
    <row r="15" spans="1:2">
      <c r="A15" s="1">
        <v>38292</v>
      </c>
      <c r="B15" s="45">
        <v>306161.90200133098</v>
      </c>
    </row>
    <row r="16" spans="1:2">
      <c r="A16" s="1">
        <v>38322</v>
      </c>
      <c r="B16" s="45">
        <v>325615.34984864801</v>
      </c>
    </row>
    <row r="17" spans="1:2">
      <c r="A17" s="1">
        <v>38353</v>
      </c>
      <c r="B17" s="45">
        <v>346534.81699999399</v>
      </c>
    </row>
    <row r="18" spans="1:2">
      <c r="A18" s="1">
        <v>38384</v>
      </c>
      <c r="B18" s="45">
        <v>319401.76471379801</v>
      </c>
    </row>
    <row r="19" spans="1:2">
      <c r="A19" s="1">
        <v>38412</v>
      </c>
      <c r="B19" s="45">
        <v>326574.195420017</v>
      </c>
    </row>
    <row r="20" spans="1:2">
      <c r="A20" s="1">
        <v>38443</v>
      </c>
      <c r="B20" s="45">
        <v>404282.72753221501</v>
      </c>
    </row>
    <row r="21" spans="1:2">
      <c r="A21" s="1">
        <v>38473</v>
      </c>
      <c r="B21" s="45">
        <v>376916.31102423603</v>
      </c>
    </row>
    <row r="22" spans="1:2">
      <c r="A22" s="1">
        <v>38504</v>
      </c>
      <c r="B22" s="45">
        <v>358886.38515602902</v>
      </c>
    </row>
    <row r="23" spans="1:2">
      <c r="A23" s="1">
        <v>38534</v>
      </c>
      <c r="B23" s="45">
        <v>319254.63716400898</v>
      </c>
    </row>
    <row r="24" spans="1:2">
      <c r="A24" s="1">
        <v>38565</v>
      </c>
      <c r="B24" s="45">
        <v>315616.43991115497</v>
      </c>
    </row>
    <row r="25" spans="1:2">
      <c r="A25" s="1">
        <v>38596</v>
      </c>
      <c r="B25" s="45">
        <v>78702.698250476999</v>
      </c>
    </row>
    <row r="26" spans="1:2">
      <c r="A26" s="1">
        <v>38626</v>
      </c>
      <c r="B26" s="45">
        <v>114538.450766073</v>
      </c>
    </row>
    <row r="27" spans="1:2">
      <c r="A27" s="1">
        <v>38657</v>
      </c>
      <c r="B27" s="45">
        <v>180921.896908191</v>
      </c>
    </row>
    <row r="28" spans="1:2">
      <c r="A28" s="1">
        <v>38687</v>
      </c>
      <c r="B28" s="45">
        <v>197290.87605285901</v>
      </c>
    </row>
    <row r="29" spans="1:2">
      <c r="A29" s="1">
        <v>38718</v>
      </c>
      <c r="B29" s="45">
        <v>230553.141174936</v>
      </c>
    </row>
    <row r="30" spans="1:2">
      <c r="A30" s="1">
        <v>38749</v>
      </c>
      <c r="B30" s="45">
        <v>221290.45905745699</v>
      </c>
    </row>
    <row r="31" spans="1:2">
      <c r="A31" s="1">
        <v>38777</v>
      </c>
      <c r="B31" s="45">
        <v>249233.35198095901</v>
      </c>
    </row>
    <row r="32" spans="1:2">
      <c r="A32" s="1">
        <v>38808</v>
      </c>
      <c r="B32" s="45">
        <v>283338.50460554601</v>
      </c>
    </row>
    <row r="33" spans="1:2">
      <c r="A33" s="1">
        <v>38838</v>
      </c>
      <c r="B33" s="45">
        <v>275598.75576610601</v>
      </c>
    </row>
    <row r="34" spans="1:2">
      <c r="A34" s="1">
        <v>38869</v>
      </c>
      <c r="B34" s="45">
        <v>300558.28335014498</v>
      </c>
    </row>
    <row r="35" spans="1:2">
      <c r="A35" s="1">
        <v>38899</v>
      </c>
      <c r="B35" s="45">
        <v>317273.171989795</v>
      </c>
    </row>
    <row r="36" spans="1:2">
      <c r="A36" s="1">
        <v>38930</v>
      </c>
      <c r="B36" s="45">
        <v>336148.30097036698</v>
      </c>
    </row>
    <row r="37" spans="1:2">
      <c r="A37" s="1">
        <v>38961</v>
      </c>
      <c r="B37" s="45">
        <v>309714.79657643603</v>
      </c>
    </row>
    <row r="38" spans="1:2">
      <c r="A38" s="1">
        <v>38991</v>
      </c>
      <c r="B38" s="45">
        <v>358167.34685092402</v>
      </c>
    </row>
    <row r="39" spans="1:2">
      <c r="A39" s="1">
        <v>39022</v>
      </c>
      <c r="B39" s="45">
        <v>348876.45929372002</v>
      </c>
    </row>
    <row r="40" spans="1:2">
      <c r="A40" s="1">
        <v>39052</v>
      </c>
      <c r="B40" s="45">
        <v>372942.69787241297</v>
      </c>
    </row>
    <row r="41" spans="1:2">
      <c r="A41" s="1">
        <v>39083</v>
      </c>
      <c r="B41" s="45">
        <v>370281.82475055201</v>
      </c>
    </row>
    <row r="42" spans="1:2">
      <c r="A42" s="1">
        <v>39114</v>
      </c>
      <c r="B42" s="45">
        <v>335002.06815344997</v>
      </c>
    </row>
    <row r="43" spans="1:2">
      <c r="A43" s="1">
        <v>39142</v>
      </c>
      <c r="B43" s="45">
        <v>381695.42988469702</v>
      </c>
    </row>
    <row r="44" spans="1:2">
      <c r="A44" s="1">
        <v>39173</v>
      </c>
      <c r="B44" s="45">
        <v>382188.84643081401</v>
      </c>
    </row>
    <row r="45" spans="1:2">
      <c r="A45" s="1">
        <v>39203</v>
      </c>
      <c r="B45" s="45">
        <v>395660.57492457499</v>
      </c>
    </row>
    <row r="46" spans="1:2">
      <c r="A46" s="1">
        <v>39234</v>
      </c>
      <c r="B46" s="45">
        <v>387823.89757587702</v>
      </c>
    </row>
    <row r="47" spans="1:2">
      <c r="A47" s="1">
        <v>39264</v>
      </c>
      <c r="B47" s="45">
        <v>385323.343684452</v>
      </c>
    </row>
    <row r="48" spans="1:2">
      <c r="A48" s="1">
        <v>39295</v>
      </c>
      <c r="B48" s="45">
        <v>372838.208520621</v>
      </c>
    </row>
    <row r="49" spans="1:2">
      <c r="A49" s="1">
        <v>39326</v>
      </c>
      <c r="B49" s="45">
        <v>370203.73273873999</v>
      </c>
    </row>
    <row r="50" spans="1:2">
      <c r="A50" s="1">
        <v>39356</v>
      </c>
      <c r="B50" s="45">
        <v>392399.272827673</v>
      </c>
    </row>
    <row r="51" spans="1:2">
      <c r="A51" s="1">
        <v>39387</v>
      </c>
      <c r="B51" s="45">
        <v>381051.78277435701</v>
      </c>
    </row>
    <row r="52" spans="1:2">
      <c r="A52" s="1">
        <v>39417</v>
      </c>
      <c r="B52" s="45">
        <v>405116.97617946501</v>
      </c>
    </row>
    <row r="53" spans="1:2">
      <c r="A53" s="1">
        <v>39448</v>
      </c>
      <c r="B53" s="45">
        <v>362028.91618354002</v>
      </c>
    </row>
    <row r="54" spans="1:2">
      <c r="A54" s="1">
        <v>39479</v>
      </c>
      <c r="B54" s="45">
        <v>363579.09928324498</v>
      </c>
    </row>
    <row r="55" spans="1:2">
      <c r="A55" s="1">
        <v>39508</v>
      </c>
      <c r="B55" s="45">
        <v>383395.25988538499</v>
      </c>
    </row>
    <row r="56" spans="1:2">
      <c r="A56" s="1">
        <v>39539</v>
      </c>
      <c r="B56" s="45">
        <v>391785.16737565602</v>
      </c>
    </row>
    <row r="57" spans="1:2">
      <c r="A57" s="1">
        <v>39569</v>
      </c>
      <c r="B57" s="45">
        <v>413883.99056176998</v>
      </c>
    </row>
    <row r="58" spans="1:2">
      <c r="A58" s="1">
        <v>39600</v>
      </c>
      <c r="B58" s="45">
        <v>388535.83133937698</v>
      </c>
    </row>
    <row r="59" spans="1:2">
      <c r="A59" s="1">
        <v>39630</v>
      </c>
      <c r="B59" s="45">
        <v>432797.41905487399</v>
      </c>
    </row>
    <row r="60" spans="1:2">
      <c r="A60" s="1">
        <v>39661</v>
      </c>
      <c r="B60" s="45">
        <v>391266.51008683699</v>
      </c>
    </row>
    <row r="61" spans="1:2">
      <c r="A61" s="1">
        <v>39692</v>
      </c>
      <c r="B61" s="45">
        <v>136163.84577601499</v>
      </c>
    </row>
    <row r="62" spans="1:2">
      <c r="A62" s="1">
        <v>39722</v>
      </c>
      <c r="B62" s="45">
        <v>303557.509515187</v>
      </c>
    </row>
    <row r="63" spans="1:2">
      <c r="A63" s="1">
        <v>39753</v>
      </c>
      <c r="B63" s="45">
        <v>331737.31477792299</v>
      </c>
    </row>
    <row r="64" spans="1:2">
      <c r="A64" s="1">
        <v>39783</v>
      </c>
      <c r="B64" s="45">
        <v>358822.03699789202</v>
      </c>
    </row>
    <row r="65" spans="1:2">
      <c r="A65" s="1">
        <v>39814</v>
      </c>
      <c r="B65" s="45">
        <v>336053.18273033202</v>
      </c>
    </row>
    <row r="66" spans="1:2">
      <c r="A66" s="1">
        <v>39845</v>
      </c>
      <c r="B66" s="45">
        <v>300309.28393947199</v>
      </c>
    </row>
    <row r="67" spans="1:2">
      <c r="A67" s="1">
        <v>39873</v>
      </c>
      <c r="B67" s="45">
        <v>343078.250549705</v>
      </c>
    </row>
    <row r="68" spans="1:2">
      <c r="A68" s="1">
        <v>39904</v>
      </c>
      <c r="B68" s="45">
        <v>342132.82040941401</v>
      </c>
    </row>
    <row r="69" spans="1:2">
      <c r="A69" s="1">
        <v>39934</v>
      </c>
      <c r="B69" s="45">
        <v>348272.681804244</v>
      </c>
    </row>
    <row r="70" spans="1:2">
      <c r="A70" s="1">
        <v>39965</v>
      </c>
      <c r="B70" s="45">
        <v>338336.79199026502</v>
      </c>
    </row>
    <row r="71" spans="1:2">
      <c r="A71" s="1">
        <v>39995</v>
      </c>
      <c r="B71" s="45">
        <v>337016.88520184602</v>
      </c>
    </row>
    <row r="72" spans="1:2">
      <c r="A72" s="1">
        <v>40026</v>
      </c>
      <c r="B72" s="45">
        <v>337024.642307111</v>
      </c>
    </row>
    <row r="73" spans="1:2">
      <c r="A73" s="1">
        <v>40057</v>
      </c>
      <c r="B73" s="45">
        <v>348547.71181945101</v>
      </c>
    </row>
    <row r="74" spans="1:2">
      <c r="A74" s="1">
        <v>40087</v>
      </c>
      <c r="B74" s="45">
        <v>365819.53637407901</v>
      </c>
    </row>
    <row r="75" spans="1:2">
      <c r="A75" s="1">
        <v>40118</v>
      </c>
      <c r="B75" s="45">
        <v>320445.15524456499</v>
      </c>
    </row>
    <row r="76" spans="1:2">
      <c r="A76" s="1">
        <v>40148</v>
      </c>
      <c r="B76" s="45">
        <v>378593.18555976503</v>
      </c>
    </row>
    <row r="77" spans="1:2">
      <c r="A77" s="1">
        <v>40179</v>
      </c>
      <c r="B77" s="45">
        <v>302470.63387029897</v>
      </c>
    </row>
    <row r="78" spans="1:2">
      <c r="A78" s="1">
        <v>40210</v>
      </c>
      <c r="B78" s="45">
        <v>306602.55629145802</v>
      </c>
    </row>
    <row r="79" spans="1:2">
      <c r="A79" s="1">
        <v>40238</v>
      </c>
      <c r="B79" s="45">
        <v>376839.64483780699</v>
      </c>
    </row>
  </sheetData>
  <phoneticPr fontId="4" type="noConversion"/>
  <pageMargins left="0.75" right="0.75" top="0.75" bottom="0.75" header="0.5" footer="0.5"/>
  <pageSetup scale="68" orientation="portrait" horizontalDpi="1200" verticalDpi="1200" r:id="rId1"/>
  <headerFooter alignWithMargins="0">
    <oddFooter>&amp;C11&amp;R&amp;"Arial,Italic"As of May 2010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3" enableFormatConditionsCalculation="0">
    <tabColor theme="9" tint="-0.249977111117893"/>
    <pageSetUpPr fitToPage="1"/>
  </sheetPr>
  <dimension ref="A1:D82"/>
  <sheetViews>
    <sheetView topLeftCell="A58" workbookViewId="0">
      <selection activeCell="C87" sqref="C87"/>
    </sheetView>
  </sheetViews>
  <sheetFormatPr defaultRowHeight="12.75"/>
  <cols>
    <col min="10" max="10" width="12.7109375" customWidth="1"/>
  </cols>
  <sheetData>
    <row r="1" spans="1:2" ht="15.75">
      <c r="A1" s="44" t="s">
        <v>95</v>
      </c>
    </row>
    <row r="3" spans="1:2">
      <c r="B3" s="39"/>
    </row>
    <row r="4" spans="1:2">
      <c r="A4" s="9">
        <v>37987</v>
      </c>
      <c r="B4" s="72">
        <v>34.659999999999997</v>
      </c>
    </row>
    <row r="5" spans="1:2">
      <c r="A5" s="9">
        <v>38018</v>
      </c>
      <c r="B5" s="72">
        <v>34.049999999999997</v>
      </c>
    </row>
    <row r="6" spans="1:2">
      <c r="A6" s="9">
        <v>38047</v>
      </c>
      <c r="B6" s="72">
        <v>36.6</v>
      </c>
    </row>
    <row r="7" spans="1:2">
      <c r="A7" s="9">
        <v>38078</v>
      </c>
      <c r="B7" s="72">
        <v>35.799999999999997</v>
      </c>
    </row>
    <row r="8" spans="1:2">
      <c r="A8" s="9">
        <v>38108</v>
      </c>
      <c r="B8" s="72">
        <v>39.28</v>
      </c>
    </row>
    <row r="9" spans="1:2">
      <c r="A9" s="9">
        <v>38139</v>
      </c>
      <c r="B9" s="72">
        <v>37.15</v>
      </c>
    </row>
    <row r="10" spans="1:2">
      <c r="A10" s="9">
        <v>38169</v>
      </c>
      <c r="B10" s="72">
        <v>40.24</v>
      </c>
    </row>
    <row r="11" spans="1:2">
      <c r="A11" s="9">
        <v>38200</v>
      </c>
      <c r="B11" s="72">
        <v>44.32</v>
      </c>
    </row>
    <row r="12" spans="1:2">
      <c r="A12" s="9">
        <v>38231</v>
      </c>
      <c r="B12" s="72">
        <v>45.81</v>
      </c>
    </row>
    <row r="13" spans="1:2">
      <c r="A13" s="9">
        <v>38261</v>
      </c>
      <c r="B13" s="72">
        <v>53.46</v>
      </c>
    </row>
    <row r="14" spans="1:2">
      <c r="A14" s="9">
        <v>38292</v>
      </c>
      <c r="B14" s="72">
        <v>47.33</v>
      </c>
    </row>
    <row r="15" spans="1:2">
      <c r="A15" s="9">
        <v>38322</v>
      </c>
      <c r="B15" s="72">
        <v>42.28</v>
      </c>
    </row>
    <row r="16" spans="1:2">
      <c r="A16" s="9">
        <v>38353</v>
      </c>
      <c r="B16" s="72">
        <v>46.02</v>
      </c>
    </row>
    <row r="17" spans="1:4">
      <c r="A17" s="9">
        <v>38384</v>
      </c>
      <c r="B17" s="72">
        <v>46.94</v>
      </c>
    </row>
    <row r="18" spans="1:4">
      <c r="A18" s="9">
        <v>38412</v>
      </c>
      <c r="B18" s="72">
        <v>53.42</v>
      </c>
    </row>
    <row r="19" spans="1:4">
      <c r="A19" s="9">
        <v>38443</v>
      </c>
      <c r="B19" s="72">
        <v>52.46</v>
      </c>
    </row>
    <row r="20" spans="1:4">
      <c r="A20" s="9">
        <v>38473</v>
      </c>
      <c r="B20" s="72">
        <v>49.59</v>
      </c>
    </row>
    <row r="21" spans="1:4">
      <c r="A21" s="9">
        <v>38504</v>
      </c>
      <c r="B21" s="72">
        <v>55.94</v>
      </c>
    </row>
    <row r="22" spans="1:4">
      <c r="A22" s="9">
        <v>38534</v>
      </c>
      <c r="B22" s="72">
        <v>58.53</v>
      </c>
    </row>
    <row r="23" spans="1:4">
      <c r="A23" s="9">
        <v>38565</v>
      </c>
      <c r="B23" s="72">
        <v>64.67</v>
      </c>
    </row>
    <row r="24" spans="1:4">
      <c r="A24" s="9">
        <v>38596</v>
      </c>
      <c r="B24" s="72">
        <v>65.930000000000007</v>
      </c>
    </row>
    <row r="25" spans="1:4">
      <c r="A25" s="9">
        <v>38626</v>
      </c>
      <c r="B25" s="72">
        <v>61.29</v>
      </c>
    </row>
    <row r="26" spans="1:4">
      <c r="A26" s="9">
        <v>38657</v>
      </c>
      <c r="B26" s="72">
        <v>57.41</v>
      </c>
    </row>
    <row r="27" spans="1:4">
      <c r="A27" s="9">
        <v>38687</v>
      </c>
      <c r="B27" s="72">
        <v>57.808181818181808</v>
      </c>
      <c r="D27" s="55"/>
    </row>
    <row r="28" spans="1:4">
      <c r="A28" s="9">
        <v>38718</v>
      </c>
      <c r="B28" s="72">
        <v>64.110499999999988</v>
      </c>
      <c r="D28" s="55"/>
    </row>
    <row r="29" spans="1:4">
      <c r="A29" s="9">
        <v>38749</v>
      </c>
      <c r="B29" s="72">
        <v>61.487894736842094</v>
      </c>
      <c r="D29" s="55"/>
    </row>
    <row r="30" spans="1:4">
      <c r="A30" s="9">
        <v>38777</v>
      </c>
      <c r="B30" s="72">
        <v>63.76</v>
      </c>
      <c r="C30" s="10"/>
      <c r="D30" s="55"/>
    </row>
    <row r="31" spans="1:4">
      <c r="A31" s="9">
        <v>38808</v>
      </c>
      <c r="B31" s="72">
        <v>70.92</v>
      </c>
      <c r="C31" s="56"/>
      <c r="D31" s="55"/>
    </row>
    <row r="32" spans="1:4">
      <c r="A32" s="9">
        <v>38838</v>
      </c>
      <c r="B32" s="72">
        <v>72.06</v>
      </c>
      <c r="C32" s="56"/>
      <c r="D32" s="55"/>
    </row>
    <row r="33" spans="1:4">
      <c r="A33" s="9">
        <v>38869</v>
      </c>
      <c r="B33" s="72">
        <v>71.31</v>
      </c>
      <c r="C33" s="56"/>
      <c r="D33" s="55"/>
    </row>
    <row r="34" spans="1:4">
      <c r="A34" s="9">
        <v>38899</v>
      </c>
      <c r="B34" s="72">
        <v>76.040000000000006</v>
      </c>
      <c r="C34" s="56"/>
      <c r="D34" s="55"/>
    </row>
    <row r="35" spans="1:4">
      <c r="A35" s="9">
        <v>38930</v>
      </c>
      <c r="B35" s="72">
        <v>74.849999999999994</v>
      </c>
      <c r="C35" s="56"/>
      <c r="D35" s="55"/>
    </row>
    <row r="36" spans="1:4">
      <c r="A36" s="9">
        <v>38961</v>
      </c>
      <c r="B36" s="72">
        <v>63.52</v>
      </c>
      <c r="C36" s="56"/>
      <c r="D36" s="55"/>
    </row>
    <row r="37" spans="1:4">
      <c r="A37" s="9">
        <v>38991</v>
      </c>
      <c r="B37" s="72">
        <v>58.93</v>
      </c>
      <c r="C37" s="56"/>
    </row>
    <row r="38" spans="1:4">
      <c r="A38" s="9">
        <v>39022</v>
      </c>
      <c r="B38" s="72">
        <v>60.85</v>
      </c>
      <c r="C38" s="56"/>
    </row>
    <row r="39" spans="1:4">
      <c r="A39" s="9">
        <v>39052</v>
      </c>
      <c r="B39" s="72">
        <v>64.12</v>
      </c>
      <c r="C39" s="56"/>
    </row>
    <row r="40" spans="1:4">
      <c r="A40" s="9">
        <v>39083</v>
      </c>
      <c r="B40" s="72">
        <v>56.29</v>
      </c>
      <c r="C40" s="56"/>
    </row>
    <row r="41" spans="1:4">
      <c r="A41" s="9">
        <v>39114</v>
      </c>
      <c r="B41" s="72">
        <v>61.27</v>
      </c>
      <c r="C41" s="56"/>
    </row>
    <row r="42" spans="1:4">
      <c r="A42" s="9">
        <v>39142</v>
      </c>
      <c r="B42" s="72">
        <v>64.22</v>
      </c>
      <c r="D42" s="56"/>
    </row>
    <row r="43" spans="1:4">
      <c r="A43" s="9">
        <v>39173</v>
      </c>
      <c r="B43" s="72">
        <v>68.510000000000005</v>
      </c>
      <c r="D43" s="56"/>
    </row>
    <row r="44" spans="1:4">
      <c r="A44" s="9">
        <v>39203</v>
      </c>
      <c r="B44" s="72">
        <v>68.48</v>
      </c>
      <c r="C44" s="56"/>
    </row>
    <row r="45" spans="1:4">
      <c r="A45" s="9">
        <v>39234</v>
      </c>
      <c r="B45" s="72">
        <v>72.599999999999994</v>
      </c>
      <c r="C45" s="56"/>
    </row>
    <row r="46" spans="1:4">
      <c r="A46" s="9">
        <v>39264</v>
      </c>
      <c r="B46" s="72">
        <v>78.08</v>
      </c>
      <c r="C46" s="56"/>
    </row>
    <row r="47" spans="1:4">
      <c r="A47" s="9">
        <v>39295</v>
      </c>
      <c r="B47" s="72">
        <v>72.81</v>
      </c>
      <c r="C47" s="56"/>
    </row>
    <row r="48" spans="1:4">
      <c r="A48" s="9">
        <v>39326</v>
      </c>
      <c r="B48" s="72">
        <v>79.260000000000005</v>
      </c>
      <c r="C48" s="56"/>
    </row>
    <row r="49" spans="1:3">
      <c r="A49" s="9">
        <v>39356</v>
      </c>
      <c r="B49" s="72">
        <v>85.27</v>
      </c>
      <c r="C49" s="56"/>
    </row>
    <row r="50" spans="1:3">
      <c r="A50" s="9">
        <v>39387</v>
      </c>
      <c r="B50" s="72">
        <v>95.28</v>
      </c>
      <c r="C50" s="56"/>
    </row>
    <row r="51" spans="1:3">
      <c r="A51" s="9">
        <v>39417</v>
      </c>
      <c r="B51" s="72">
        <v>95.04</v>
      </c>
    </row>
    <row r="52" spans="1:3">
      <c r="A52" s="9">
        <v>39448</v>
      </c>
      <c r="B52" s="72">
        <v>95.38</v>
      </c>
      <c r="C52" s="56"/>
    </row>
    <row r="53" spans="1:3">
      <c r="A53" s="9">
        <v>39479</v>
      </c>
      <c r="B53" s="72">
        <v>98.17</v>
      </c>
      <c r="C53" s="56"/>
    </row>
    <row r="54" spans="1:3">
      <c r="A54" s="9">
        <v>39508</v>
      </c>
      <c r="B54" s="72">
        <v>107.05</v>
      </c>
    </row>
    <row r="55" spans="1:3">
      <c r="A55" s="9">
        <v>39539</v>
      </c>
      <c r="B55" s="72">
        <v>114.8</v>
      </c>
      <c r="C55" s="56"/>
    </row>
    <row r="56" spans="1:3">
      <c r="A56" s="9">
        <v>39569</v>
      </c>
      <c r="B56" s="72">
        <v>128.47</v>
      </c>
      <c r="C56" s="56"/>
    </row>
    <row r="57" spans="1:3">
      <c r="A57" s="9">
        <v>39600</v>
      </c>
      <c r="B57" s="72">
        <v>137.37</v>
      </c>
    </row>
    <row r="58" spans="1:3">
      <c r="A58" s="9">
        <v>39630</v>
      </c>
      <c r="B58" s="72">
        <v>136.69999999999999</v>
      </c>
      <c r="C58" s="56"/>
    </row>
    <row r="59" spans="1:3">
      <c r="A59" s="9">
        <v>39661</v>
      </c>
      <c r="B59" s="72">
        <v>119</v>
      </c>
      <c r="C59" s="56"/>
    </row>
    <row r="60" spans="1:3">
      <c r="A60" s="9">
        <v>39692</v>
      </c>
      <c r="B60" s="72">
        <v>107.35</v>
      </c>
      <c r="C60" s="56"/>
    </row>
    <row r="61" spans="1:3">
      <c r="A61" s="9">
        <v>39722</v>
      </c>
      <c r="B61" s="72">
        <v>79.86</v>
      </c>
      <c r="C61" s="56"/>
    </row>
    <row r="62" spans="1:3">
      <c r="A62" s="9">
        <v>39753</v>
      </c>
      <c r="B62" s="72">
        <v>55.08</v>
      </c>
      <c r="C62" s="56"/>
    </row>
    <row r="63" spans="1:3">
      <c r="A63" s="9">
        <v>39783</v>
      </c>
      <c r="B63" s="72">
        <v>42.51</v>
      </c>
      <c r="C63" s="56"/>
    </row>
    <row r="64" spans="1:3">
      <c r="A64" s="9">
        <v>39814</v>
      </c>
      <c r="B64" s="72">
        <v>45.67</v>
      </c>
    </row>
    <row r="65" spans="1:3">
      <c r="A65" s="9">
        <v>39845</v>
      </c>
      <c r="B65" s="72">
        <v>45.18</v>
      </c>
      <c r="C65" s="85"/>
    </row>
    <row r="66" spans="1:3">
      <c r="A66" s="9">
        <v>39873</v>
      </c>
      <c r="B66" s="72">
        <v>49.26</v>
      </c>
      <c r="C66" s="85"/>
    </row>
    <row r="67" spans="1:3">
      <c r="A67" s="9">
        <v>39904</v>
      </c>
      <c r="B67" s="72">
        <v>51.75</v>
      </c>
      <c r="C67" s="85"/>
    </row>
    <row r="68" spans="1:3">
      <c r="A68" s="9">
        <v>39934</v>
      </c>
      <c r="B68" s="72">
        <v>59.98</v>
      </c>
      <c r="C68" s="85"/>
    </row>
    <row r="69" spans="1:3">
      <c r="A69" s="9">
        <v>39965</v>
      </c>
      <c r="B69" s="72">
        <v>70.59</v>
      </c>
      <c r="C69" s="85"/>
    </row>
    <row r="70" spans="1:3">
      <c r="A70" s="9">
        <v>39995</v>
      </c>
      <c r="B70" s="72">
        <v>66.430000000000007</v>
      </c>
      <c r="C70" s="85"/>
    </row>
    <row r="71" spans="1:3">
      <c r="A71" s="9">
        <v>40026</v>
      </c>
      <c r="B71" s="87">
        <v>74.010000000000005</v>
      </c>
      <c r="C71" s="85"/>
    </row>
    <row r="72" spans="1:3">
      <c r="A72" s="9">
        <v>40057</v>
      </c>
      <c r="B72" s="87">
        <v>69.83</v>
      </c>
      <c r="C72" s="85"/>
    </row>
    <row r="73" spans="1:3">
      <c r="A73" s="9">
        <v>40087</v>
      </c>
      <c r="B73" s="87">
        <v>75.739999999999995</v>
      </c>
      <c r="C73" s="85"/>
    </row>
    <row r="74" spans="1:3">
      <c r="A74" s="9">
        <v>40118</v>
      </c>
      <c r="B74" s="87">
        <v>79.08</v>
      </c>
      <c r="C74" s="85"/>
    </row>
    <row r="75" spans="1:3">
      <c r="A75" s="9">
        <v>40148</v>
      </c>
      <c r="B75" s="87">
        <v>76.709999999999994</v>
      </c>
      <c r="C75" s="85"/>
    </row>
    <row r="76" spans="1:3">
      <c r="A76" s="9">
        <v>40179</v>
      </c>
      <c r="B76" s="87">
        <v>79.650000000000006</v>
      </c>
      <c r="C76" s="85"/>
    </row>
    <row r="77" spans="1:3">
      <c r="A77" s="9">
        <v>40210</v>
      </c>
      <c r="B77" s="87">
        <v>76.64</v>
      </c>
      <c r="C77" s="85"/>
    </row>
    <row r="78" spans="1:3">
      <c r="A78" s="9">
        <v>40238</v>
      </c>
      <c r="B78" s="87">
        <v>81.61</v>
      </c>
      <c r="C78" s="85"/>
    </row>
    <row r="79" spans="1:3">
      <c r="A79" s="9">
        <v>40269</v>
      </c>
      <c r="B79" s="87">
        <v>87.44</v>
      </c>
      <c r="C79" s="85"/>
    </row>
    <row r="80" spans="1:3">
      <c r="A80" s="9">
        <v>40299</v>
      </c>
      <c r="B80" s="87">
        <v>79.319999999999993</v>
      </c>
      <c r="C80" s="85"/>
    </row>
    <row r="81" spans="1:1">
      <c r="A81" s="9"/>
    </row>
    <row r="82" spans="1:1">
      <c r="A82" s="47" t="s">
        <v>96</v>
      </c>
    </row>
  </sheetData>
  <phoneticPr fontId="8" type="noConversion"/>
  <pageMargins left="0.75" right="0.26" top="0.75" bottom="0.75" header="0.5" footer="0.5"/>
  <pageSetup scale="66" orientation="portrait" horizontalDpi="1200" verticalDpi="1200" r:id="rId1"/>
  <headerFooter alignWithMargins="0">
    <oddFooter>&amp;C13&amp;R&amp;"Arial,Italic"As of May 27, 2010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6" enableFormatConditionsCalculation="0">
    <tabColor theme="9" tint="-0.249977111117893"/>
    <pageSetUpPr fitToPage="1"/>
  </sheetPr>
  <dimension ref="A1:B78"/>
  <sheetViews>
    <sheetView topLeftCell="A63" workbookViewId="0">
      <selection activeCell="A78" sqref="A1:C78"/>
    </sheetView>
  </sheetViews>
  <sheetFormatPr defaultRowHeight="12.75"/>
  <cols>
    <col min="1" max="1" width="18.140625" customWidth="1"/>
    <col min="2" max="2" width="15" bestFit="1" customWidth="1"/>
  </cols>
  <sheetData>
    <row r="1" spans="1:2" ht="15.75">
      <c r="A1" s="44" t="s">
        <v>94</v>
      </c>
    </row>
    <row r="2" spans="1:2" ht="12.75" customHeight="1">
      <c r="A2" s="40"/>
    </row>
    <row r="4" spans="1:2">
      <c r="A4" s="14" t="s">
        <v>91</v>
      </c>
      <c r="B4" s="5" t="s">
        <v>143</v>
      </c>
    </row>
    <row r="5" spans="1:2">
      <c r="A5" s="1">
        <v>37987</v>
      </c>
      <c r="B5" s="45">
        <v>4116851.7030502702</v>
      </c>
    </row>
    <row r="6" spans="1:2">
      <c r="A6" s="1">
        <v>38018</v>
      </c>
      <c r="B6" s="45">
        <v>3751396.37493467</v>
      </c>
    </row>
    <row r="7" spans="1:2">
      <c r="A7" s="1">
        <v>38047</v>
      </c>
      <c r="B7" s="45">
        <v>3712684.6945070298</v>
      </c>
    </row>
    <row r="8" spans="1:2">
      <c r="A8" s="1">
        <v>38078</v>
      </c>
      <c r="B8" s="45">
        <v>4034822.4873587298</v>
      </c>
    </row>
    <row r="9" spans="1:2">
      <c r="A9" s="1">
        <v>38108</v>
      </c>
      <c r="B9" s="45">
        <v>3916088.2692239801</v>
      </c>
    </row>
    <row r="10" spans="1:2">
      <c r="A10" s="1">
        <v>38139</v>
      </c>
      <c r="B10" s="45">
        <v>3969900.01426845</v>
      </c>
    </row>
    <row r="11" spans="1:2">
      <c r="A11" s="1">
        <v>38169</v>
      </c>
      <c r="B11" s="45">
        <v>4113654.6443410199</v>
      </c>
    </row>
    <row r="12" spans="1:2">
      <c r="A12" s="1">
        <v>38200</v>
      </c>
      <c r="B12" s="45">
        <v>4039039.5325718001</v>
      </c>
    </row>
    <row r="13" spans="1:2">
      <c r="A13" s="1">
        <v>38231</v>
      </c>
      <c r="B13" s="45">
        <v>3203047.0171899502</v>
      </c>
    </row>
    <row r="14" spans="1:2">
      <c r="A14" s="1">
        <v>38261</v>
      </c>
      <c r="B14" s="45">
        <v>3557609.2439597002</v>
      </c>
    </row>
    <row r="15" spans="1:2">
      <c r="A15" s="1">
        <v>38292</v>
      </c>
      <c r="B15" s="45">
        <v>3549434.2037618798</v>
      </c>
    </row>
    <row r="16" spans="1:2">
      <c r="A16" s="1">
        <v>38322</v>
      </c>
      <c r="B16" s="45">
        <v>3331205.5307657998</v>
      </c>
    </row>
    <row r="17" spans="1:2">
      <c r="A17" s="1">
        <v>38353</v>
      </c>
      <c r="B17" s="45">
        <v>3572292.7624133099</v>
      </c>
    </row>
    <row r="18" spans="1:2">
      <c r="A18" s="1">
        <v>38384</v>
      </c>
      <c r="B18" s="45">
        <v>3179408.8827136802</v>
      </c>
    </row>
    <row r="19" spans="1:2">
      <c r="A19" s="1">
        <v>38412</v>
      </c>
      <c r="B19" s="45">
        <v>3524675.37415754</v>
      </c>
    </row>
    <row r="20" spans="1:2">
      <c r="A20" s="1">
        <v>38443</v>
      </c>
      <c r="B20" s="45">
        <v>3373989.9785241601</v>
      </c>
    </row>
    <row r="21" spans="1:2">
      <c r="A21" s="1">
        <v>38473</v>
      </c>
      <c r="B21" s="45">
        <v>3512440.4707236402</v>
      </c>
    </row>
    <row r="22" spans="1:2">
      <c r="A22" s="1">
        <v>38504</v>
      </c>
      <c r="B22" s="45">
        <v>3396830.1709777699</v>
      </c>
    </row>
    <row r="23" spans="1:2">
      <c r="A23" s="1">
        <v>38534</v>
      </c>
      <c r="B23" s="45">
        <v>3326464.2786851898</v>
      </c>
    </row>
    <row r="24" spans="1:2">
      <c r="A24" s="1">
        <v>38565</v>
      </c>
      <c r="B24" s="45">
        <v>2962636.152516</v>
      </c>
    </row>
    <row r="25" spans="1:2">
      <c r="A25" s="1">
        <v>38596</v>
      </c>
      <c r="B25" s="45">
        <v>1299470.4760853499</v>
      </c>
    </row>
    <row r="26" spans="1:2">
      <c r="A26" s="1">
        <v>38626</v>
      </c>
      <c r="B26" s="45">
        <v>1403319.12839957</v>
      </c>
    </row>
    <row r="27" spans="1:2">
      <c r="A27" s="1">
        <v>38657</v>
      </c>
      <c r="B27" s="45">
        <v>2238950.7427524198</v>
      </c>
    </row>
    <row r="28" spans="1:2">
      <c r="A28" s="1">
        <v>38687</v>
      </c>
      <c r="B28" s="45">
        <v>2696394.9614425902</v>
      </c>
    </row>
    <row r="29" spans="1:2">
      <c r="A29" s="1">
        <v>38718</v>
      </c>
      <c r="B29" s="45">
        <v>2903605.4539078199</v>
      </c>
    </row>
    <row r="30" spans="1:2">
      <c r="A30" s="1">
        <v>38749</v>
      </c>
      <c r="B30" s="45">
        <v>2893564.0590993399</v>
      </c>
    </row>
    <row r="31" spans="1:2">
      <c r="A31" s="1">
        <v>38777</v>
      </c>
      <c r="B31" s="45">
        <v>3195937.85636565</v>
      </c>
    </row>
    <row r="32" spans="1:2">
      <c r="A32" s="1">
        <v>38808</v>
      </c>
      <c r="B32" s="45">
        <v>3179013.8634480401</v>
      </c>
    </row>
    <row r="33" spans="1:2">
      <c r="A33" s="1">
        <v>38838</v>
      </c>
      <c r="B33" s="45">
        <v>3441908.5052839699</v>
      </c>
    </row>
    <row r="34" spans="1:2">
      <c r="A34" s="1">
        <v>38869</v>
      </c>
      <c r="B34" s="45">
        <v>3675130.0271896902</v>
      </c>
    </row>
    <row r="35" spans="1:2">
      <c r="A35" s="1">
        <v>38899</v>
      </c>
      <c r="B35" s="45">
        <v>3681560.89367529</v>
      </c>
    </row>
    <row r="36" spans="1:2">
      <c r="A36" s="1">
        <v>38930</v>
      </c>
      <c r="B36" s="45">
        <v>3612949.7915254999</v>
      </c>
    </row>
    <row r="37" spans="1:2">
      <c r="A37" s="1">
        <v>38961</v>
      </c>
      <c r="B37" s="45">
        <v>3543892.0726676499</v>
      </c>
    </row>
    <row r="38" spans="1:2">
      <c r="A38" s="1">
        <v>38991</v>
      </c>
      <c r="B38" s="45">
        <v>3570670.6822408698</v>
      </c>
    </row>
    <row r="39" spans="1:2">
      <c r="A39" s="1">
        <v>39022</v>
      </c>
      <c r="B39" s="45">
        <v>3416427.34441827</v>
      </c>
    </row>
    <row r="40" spans="1:2">
      <c r="A40" s="1">
        <v>39052</v>
      </c>
      <c r="B40" s="45">
        <v>3467063.68521418</v>
      </c>
    </row>
    <row r="41" spans="1:2">
      <c r="A41" s="1">
        <v>39083</v>
      </c>
      <c r="B41" s="45">
        <v>3414792.7943099099</v>
      </c>
    </row>
    <row r="42" spans="1:2">
      <c r="A42" s="1">
        <v>39114</v>
      </c>
      <c r="B42" s="45">
        <v>3176833.2949255402</v>
      </c>
    </row>
    <row r="43" spans="1:2">
      <c r="A43" s="1">
        <v>39142</v>
      </c>
      <c r="B43" s="45">
        <v>3719300.74477201</v>
      </c>
    </row>
    <row r="44" spans="1:2">
      <c r="A44" s="1">
        <v>39173</v>
      </c>
      <c r="B44" s="45">
        <v>3516581.4493701202</v>
      </c>
    </row>
    <row r="45" spans="1:2">
      <c r="A45" s="1">
        <v>39203</v>
      </c>
      <c r="B45" s="45">
        <v>3829755.0412373701</v>
      </c>
    </row>
    <row r="46" spans="1:2">
      <c r="A46" s="1">
        <v>39234</v>
      </c>
      <c r="B46" s="45">
        <v>3775944.12886493</v>
      </c>
    </row>
    <row r="47" spans="1:2">
      <c r="A47" s="1">
        <v>39264</v>
      </c>
      <c r="B47" s="45">
        <v>3753979.13599075</v>
      </c>
    </row>
    <row r="48" spans="1:2">
      <c r="A48" s="1">
        <v>39295</v>
      </c>
      <c r="B48" s="45">
        <v>3463967.9669838799</v>
      </c>
    </row>
    <row r="49" spans="1:2">
      <c r="A49" s="1">
        <v>39326</v>
      </c>
      <c r="B49" s="45">
        <v>3451929.5078080501</v>
      </c>
    </row>
    <row r="50" spans="1:2">
      <c r="A50" s="1">
        <v>39356</v>
      </c>
      <c r="B50" s="45">
        <v>3807152.1087819999</v>
      </c>
    </row>
    <row r="51" spans="1:2">
      <c r="A51" s="1">
        <v>39387</v>
      </c>
      <c r="B51" s="45">
        <v>3363564.3933113599</v>
      </c>
    </row>
    <row r="52" spans="1:2">
      <c r="A52" s="1">
        <v>39417</v>
      </c>
      <c r="B52" s="45">
        <v>3670022.0009405999</v>
      </c>
    </row>
    <row r="53" spans="1:2">
      <c r="A53" s="1">
        <v>39448</v>
      </c>
      <c r="B53" s="45">
        <v>3686018.5465077199</v>
      </c>
    </row>
    <row r="54" spans="1:2">
      <c r="A54" s="1">
        <v>39479</v>
      </c>
      <c r="B54" s="45">
        <v>3451814.77580861</v>
      </c>
    </row>
    <row r="55" spans="1:2">
      <c r="A55" s="1">
        <v>39508</v>
      </c>
      <c r="B55" s="45">
        <v>3727547.26648837</v>
      </c>
    </row>
    <row r="56" spans="1:2">
      <c r="A56" s="1">
        <v>39539</v>
      </c>
      <c r="B56" s="45">
        <v>3582039.2669930998</v>
      </c>
    </row>
    <row r="57" spans="1:2">
      <c r="A57" s="1">
        <v>39569</v>
      </c>
      <c r="B57" s="45">
        <v>4300277.7008566502</v>
      </c>
    </row>
    <row r="58" spans="1:2">
      <c r="A58" s="1">
        <v>39600</v>
      </c>
      <c r="B58" s="45">
        <v>4341052.8413486602</v>
      </c>
    </row>
    <row r="59" spans="1:2">
      <c r="A59" s="1">
        <v>39630</v>
      </c>
      <c r="B59" s="45">
        <v>4618702.4908958403</v>
      </c>
    </row>
    <row r="60" spans="1:2">
      <c r="A60" s="1">
        <v>39661</v>
      </c>
      <c r="B60" s="45">
        <v>4226716.1268176297</v>
      </c>
    </row>
    <row r="61" spans="1:2">
      <c r="A61" s="1">
        <v>39692</v>
      </c>
      <c r="B61" s="45">
        <v>1638599.93483222</v>
      </c>
    </row>
    <row r="62" spans="1:2">
      <c r="A62" s="1">
        <v>39722</v>
      </c>
      <c r="B62" s="45">
        <v>3444346.8587364801</v>
      </c>
    </row>
    <row r="63" spans="1:2">
      <c r="A63" s="1">
        <v>39753</v>
      </c>
      <c r="B63" s="45">
        <v>3808520.8183148201</v>
      </c>
    </row>
    <row r="64" spans="1:2">
      <c r="A64" s="1">
        <v>39783</v>
      </c>
      <c r="B64" s="45">
        <v>3166427.0365144401</v>
      </c>
    </row>
    <row r="65" spans="1:2">
      <c r="A65" s="1">
        <v>39814</v>
      </c>
      <c r="B65" s="45">
        <v>3416689.2472601999</v>
      </c>
    </row>
    <row r="66" spans="1:2">
      <c r="A66" s="1">
        <v>39845</v>
      </c>
      <c r="B66" s="45">
        <v>3546817.8072145102</v>
      </c>
    </row>
    <row r="67" spans="1:2">
      <c r="A67" s="1">
        <v>39873</v>
      </c>
      <c r="B67" s="45">
        <v>3493091.0156498002</v>
      </c>
    </row>
    <row r="68" spans="1:2">
      <c r="A68" s="1">
        <v>39904</v>
      </c>
      <c r="B68" s="45">
        <v>3454460.8839791301</v>
      </c>
    </row>
    <row r="69" spans="1:2">
      <c r="A69" s="1">
        <v>39934</v>
      </c>
      <c r="B69" s="45">
        <v>3729772.4979459499</v>
      </c>
    </row>
    <row r="70" spans="1:2">
      <c r="A70" s="1">
        <v>39965</v>
      </c>
      <c r="B70" s="45">
        <v>3303420.0625441698</v>
      </c>
    </row>
    <row r="71" spans="1:2">
      <c r="A71" s="1">
        <v>39995</v>
      </c>
      <c r="B71" s="45">
        <v>4303546.6052639103</v>
      </c>
    </row>
    <row r="72" spans="1:2">
      <c r="A72" s="1">
        <v>40026</v>
      </c>
      <c r="B72" s="45">
        <v>3345012.29465708</v>
      </c>
    </row>
    <row r="73" spans="1:2">
      <c r="A73" s="1">
        <v>40057</v>
      </c>
      <c r="B73" s="45">
        <v>3009271.5646570101</v>
      </c>
    </row>
    <row r="74" spans="1:2">
      <c r="A74" s="1">
        <v>40087</v>
      </c>
      <c r="B74" s="45">
        <v>3149019.1781962099</v>
      </c>
    </row>
    <row r="75" spans="1:2">
      <c r="A75" s="1">
        <v>40118</v>
      </c>
      <c r="B75" s="45">
        <v>2908234.4888036898</v>
      </c>
    </row>
    <row r="76" spans="1:2">
      <c r="A76" s="1">
        <v>40148</v>
      </c>
      <c r="B76" s="45">
        <v>3075053.7363097598</v>
      </c>
    </row>
    <row r="77" spans="1:2">
      <c r="A77" s="1">
        <v>40179</v>
      </c>
      <c r="B77" s="45">
        <v>2935668.81359745</v>
      </c>
    </row>
    <row r="78" spans="1:2">
      <c r="A78" s="1">
        <v>40210</v>
      </c>
      <c r="B78" s="45">
        <v>2489143.0943429801</v>
      </c>
    </row>
  </sheetData>
  <phoneticPr fontId="4" type="noConversion"/>
  <pageMargins left="0.75" right="0.75" top="1" bottom="1" header="0.5" footer="0.5"/>
  <pageSetup scale="66" orientation="portrait" horizontalDpi="1200" verticalDpi="1200" r:id="rId1"/>
  <headerFooter alignWithMargins="0">
    <oddFooter>&amp;C16&amp;R&amp;"Arial,Italic"As of May 2010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 enableFormatConditionsCalculation="0">
    <tabColor theme="9" tint="-0.249977111117893"/>
    <pageSetUpPr fitToPage="1"/>
  </sheetPr>
  <dimension ref="A1:C82"/>
  <sheetViews>
    <sheetView tabSelected="1" topLeftCell="A58" workbookViewId="0">
      <selection activeCell="A83" sqref="A83"/>
    </sheetView>
  </sheetViews>
  <sheetFormatPr defaultRowHeight="12.75"/>
  <cols>
    <col min="2" max="2" width="9.7109375" bestFit="1" customWidth="1"/>
  </cols>
  <sheetData>
    <row r="1" spans="1:3" ht="15.75">
      <c r="A1" s="44" t="s">
        <v>97</v>
      </c>
    </row>
    <row r="3" spans="1:3">
      <c r="B3" s="39"/>
    </row>
    <row r="4" spans="1:3">
      <c r="A4" s="9">
        <v>37987</v>
      </c>
      <c r="B4" s="73">
        <v>6.1581111111111095</v>
      </c>
      <c r="C4" s="9"/>
    </row>
    <row r="5" spans="1:3">
      <c r="A5" s="9">
        <v>38018</v>
      </c>
      <c r="B5" s="73">
        <v>5.3982105263157889</v>
      </c>
      <c r="C5" s="9"/>
    </row>
    <row r="6" spans="1:3">
      <c r="A6" s="9">
        <v>38047</v>
      </c>
      <c r="B6" s="73">
        <v>5.3783565217391294</v>
      </c>
      <c r="C6" s="9"/>
    </row>
    <row r="7" spans="1:3">
      <c r="A7" s="9">
        <v>38078</v>
      </c>
      <c r="B7" s="73">
        <v>5.7004047619047622</v>
      </c>
      <c r="C7" s="9"/>
    </row>
    <row r="8" spans="1:3">
      <c r="A8" s="9">
        <v>38108</v>
      </c>
      <c r="B8" s="73">
        <v>6.3000350000000012</v>
      </c>
      <c r="C8" s="9"/>
    </row>
    <row r="9" spans="1:3">
      <c r="A9" s="9">
        <v>38139</v>
      </c>
      <c r="B9" s="73">
        <v>6.2915809523809534</v>
      </c>
      <c r="C9" s="9"/>
    </row>
    <row r="10" spans="1:3">
      <c r="A10" s="9">
        <v>38169</v>
      </c>
      <c r="B10" s="73">
        <v>5.9324571428571442</v>
      </c>
      <c r="C10" s="9"/>
    </row>
    <row r="11" spans="1:3">
      <c r="A11" s="9">
        <v>38200</v>
      </c>
      <c r="B11" s="73">
        <v>5.4505545454545459</v>
      </c>
      <c r="C11" s="9"/>
    </row>
    <row r="12" spans="1:3">
      <c r="A12" s="9">
        <v>38231</v>
      </c>
      <c r="B12" s="73">
        <v>5.0831714285714291</v>
      </c>
      <c r="C12" s="9"/>
    </row>
    <row r="13" spans="1:3">
      <c r="A13" s="9">
        <v>38261</v>
      </c>
      <c r="B13" s="73">
        <v>6.339204761904762</v>
      </c>
      <c r="C13" s="9"/>
    </row>
    <row r="14" spans="1:3">
      <c r="A14" s="9">
        <v>38292</v>
      </c>
      <c r="B14" s="73">
        <v>6.1480650000000008</v>
      </c>
      <c r="C14" s="9"/>
    </row>
    <row r="15" spans="1:3">
      <c r="A15" s="9">
        <v>38322</v>
      </c>
      <c r="B15" s="73">
        <v>6.6166380952380965</v>
      </c>
      <c r="C15" s="9"/>
    </row>
    <row r="16" spans="1:3">
      <c r="A16" s="9">
        <v>38353</v>
      </c>
      <c r="B16" s="73">
        <v>6.1430950000000006</v>
      </c>
      <c r="C16" s="9"/>
    </row>
    <row r="17" spans="1:3">
      <c r="A17" s="9">
        <v>38384</v>
      </c>
      <c r="B17" s="73">
        <v>6.1124315789473682</v>
      </c>
      <c r="C17" s="9"/>
    </row>
    <row r="18" spans="1:3">
      <c r="A18" s="9">
        <v>38412</v>
      </c>
      <c r="B18" s="73">
        <v>6.9228499999999977</v>
      </c>
      <c r="C18" s="9"/>
    </row>
    <row r="19" spans="1:3">
      <c r="A19" s="9">
        <v>38443</v>
      </c>
      <c r="B19" s="73">
        <v>7.2004428571428578</v>
      </c>
      <c r="C19" s="9"/>
    </row>
    <row r="20" spans="1:3">
      <c r="A20" s="9">
        <v>38473</v>
      </c>
      <c r="B20" s="73">
        <v>6.4880047619047616</v>
      </c>
      <c r="C20" s="9"/>
    </row>
    <row r="21" spans="1:3">
      <c r="A21" s="9">
        <v>38504</v>
      </c>
      <c r="B21" s="73">
        <v>7.1507227272727274</v>
      </c>
      <c r="C21" s="9"/>
    </row>
    <row r="22" spans="1:3">
      <c r="A22" s="9">
        <v>38534</v>
      </c>
      <c r="B22" s="73">
        <v>7.591005</v>
      </c>
      <c r="C22" s="9"/>
    </row>
    <row r="23" spans="1:3">
      <c r="A23" s="9">
        <v>38565</v>
      </c>
      <c r="B23" s="73">
        <v>9.2947181818181832</v>
      </c>
      <c r="C23" s="9"/>
    </row>
    <row r="24" spans="1:3">
      <c r="A24" s="9">
        <v>38596</v>
      </c>
      <c r="B24" s="73">
        <v>11.982264705882351</v>
      </c>
      <c r="C24" s="9"/>
    </row>
    <row r="25" spans="1:3">
      <c r="A25" s="9">
        <v>38626</v>
      </c>
      <c r="B25" s="73">
        <v>13.50150625</v>
      </c>
      <c r="C25" s="9"/>
    </row>
    <row r="26" spans="1:3">
      <c r="A26" s="9">
        <v>38657</v>
      </c>
      <c r="B26" s="73">
        <v>10.327074999999999</v>
      </c>
      <c r="C26" s="9"/>
    </row>
    <row r="27" spans="1:3">
      <c r="A27" s="9">
        <v>38687</v>
      </c>
      <c r="B27" s="73">
        <v>13.051904761904764</v>
      </c>
      <c r="C27" s="9"/>
    </row>
    <row r="28" spans="1:3">
      <c r="A28" s="9">
        <v>38718</v>
      </c>
      <c r="B28" s="73">
        <v>8.6780000000000008</v>
      </c>
      <c r="C28" s="9"/>
    </row>
    <row r="29" spans="1:3">
      <c r="A29" s="9">
        <v>38749</v>
      </c>
      <c r="B29" s="73">
        <v>7.5331578947368421</v>
      </c>
    </row>
    <row r="30" spans="1:3">
      <c r="A30" s="9">
        <v>38777</v>
      </c>
      <c r="B30" s="73">
        <v>6.87</v>
      </c>
      <c r="C30" s="10"/>
    </row>
    <row r="31" spans="1:3">
      <c r="A31" s="9">
        <v>38808</v>
      </c>
      <c r="B31" s="73">
        <v>7.15</v>
      </c>
      <c r="C31" s="10"/>
    </row>
    <row r="32" spans="1:3">
      <c r="A32" s="9">
        <v>38838</v>
      </c>
      <c r="B32" s="73">
        <v>6.24</v>
      </c>
      <c r="C32" s="10"/>
    </row>
    <row r="33" spans="1:3">
      <c r="A33" s="9">
        <v>38869</v>
      </c>
      <c r="B33" s="73">
        <v>6.2</v>
      </c>
      <c r="C33" s="10"/>
    </row>
    <row r="34" spans="1:3">
      <c r="A34" s="9">
        <v>38899</v>
      </c>
      <c r="B34" s="73">
        <v>6.17</v>
      </c>
      <c r="C34" s="10"/>
    </row>
    <row r="35" spans="1:3">
      <c r="A35" s="9">
        <v>38930</v>
      </c>
      <c r="B35" s="73">
        <v>7.11</v>
      </c>
      <c r="C35" s="10"/>
    </row>
    <row r="36" spans="1:3">
      <c r="A36" s="9">
        <v>38961</v>
      </c>
      <c r="B36" s="73">
        <v>4.9000000000000004</v>
      </c>
      <c r="C36" s="56"/>
    </row>
    <row r="37" spans="1:3">
      <c r="A37" s="9">
        <v>38991</v>
      </c>
      <c r="B37" s="73">
        <v>5.87</v>
      </c>
      <c r="C37" s="56"/>
    </row>
    <row r="38" spans="1:3">
      <c r="A38" s="9">
        <v>39022</v>
      </c>
      <c r="B38" s="73">
        <v>7.4</v>
      </c>
      <c r="C38" s="56"/>
    </row>
    <row r="39" spans="1:3">
      <c r="A39" s="9">
        <v>39052</v>
      </c>
      <c r="B39" s="73">
        <v>6.73</v>
      </c>
      <c r="C39" s="56"/>
    </row>
    <row r="40" spans="1:3">
      <c r="A40" s="9">
        <v>39083</v>
      </c>
      <c r="B40" s="73">
        <v>6.6</v>
      </c>
      <c r="C40" s="56"/>
    </row>
    <row r="41" spans="1:3">
      <c r="A41" s="9">
        <v>39114</v>
      </c>
      <c r="B41" s="73">
        <v>8.01</v>
      </c>
      <c r="C41" s="56"/>
    </row>
    <row r="42" spans="1:3">
      <c r="A42" s="9">
        <v>39142</v>
      </c>
      <c r="B42" s="73">
        <v>7.11</v>
      </c>
      <c r="C42" s="56"/>
    </row>
    <row r="43" spans="1:3">
      <c r="A43" s="9">
        <v>39173</v>
      </c>
      <c r="B43" s="73">
        <v>7.61</v>
      </c>
      <c r="C43" s="56"/>
    </row>
    <row r="44" spans="1:3">
      <c r="A44" s="9">
        <v>39203</v>
      </c>
      <c r="B44" s="73">
        <v>7.64</v>
      </c>
      <c r="C44" s="56"/>
    </row>
    <row r="45" spans="1:3">
      <c r="A45" s="9">
        <v>39234</v>
      </c>
      <c r="B45" s="73">
        <v>7.35</v>
      </c>
      <c r="C45" s="56"/>
    </row>
    <row r="46" spans="1:3">
      <c r="A46" s="9">
        <v>39264</v>
      </c>
      <c r="B46" s="73">
        <v>6.22</v>
      </c>
      <c r="C46" s="56"/>
    </row>
    <row r="47" spans="1:3">
      <c r="A47" s="9">
        <v>39295</v>
      </c>
      <c r="B47" s="73">
        <v>6.23</v>
      </c>
      <c r="C47" s="56"/>
    </row>
    <row r="48" spans="1:3">
      <c r="A48" s="9">
        <v>39326</v>
      </c>
      <c r="B48" s="73">
        <v>6.02</v>
      </c>
      <c r="C48" s="56"/>
    </row>
    <row r="49" spans="1:3">
      <c r="A49" s="9">
        <v>39356</v>
      </c>
      <c r="B49" s="73">
        <v>6.74</v>
      </c>
      <c r="C49" s="56"/>
    </row>
    <row r="50" spans="1:3">
      <c r="A50" s="9">
        <v>39387</v>
      </c>
      <c r="B50" s="73">
        <v>7.13</v>
      </c>
      <c r="C50" s="56"/>
    </row>
    <row r="51" spans="1:3">
      <c r="A51" s="9">
        <v>39417</v>
      </c>
      <c r="B51" s="73">
        <v>7.11</v>
      </c>
    </row>
    <row r="52" spans="1:3">
      <c r="A52" s="9">
        <v>39448</v>
      </c>
      <c r="B52" s="73">
        <v>7.99</v>
      </c>
      <c r="C52" s="56"/>
    </row>
    <row r="53" spans="1:3">
      <c r="A53" s="9">
        <v>39479</v>
      </c>
      <c r="B53" s="73">
        <v>8.5500000000000007</v>
      </c>
      <c r="C53" s="56"/>
    </row>
    <row r="54" spans="1:3">
      <c r="A54" s="9">
        <v>39508</v>
      </c>
      <c r="B54" s="73">
        <v>9.4499999999999993</v>
      </c>
    </row>
    <row r="55" spans="1:3">
      <c r="A55" s="9">
        <v>39539</v>
      </c>
      <c r="B55" s="73">
        <v>10.18</v>
      </c>
      <c r="C55" s="56"/>
    </row>
    <row r="56" spans="1:3">
      <c r="A56" s="9">
        <v>39569</v>
      </c>
      <c r="B56" s="73">
        <v>11.27</v>
      </c>
      <c r="C56" s="56"/>
    </row>
    <row r="57" spans="1:3">
      <c r="A57" s="9">
        <v>39600</v>
      </c>
      <c r="B57" s="89">
        <v>12.7</v>
      </c>
    </row>
    <row r="58" spans="1:3">
      <c r="A58" s="9">
        <v>39630</v>
      </c>
      <c r="B58" s="89">
        <v>11.11</v>
      </c>
      <c r="C58" s="85"/>
    </row>
    <row r="59" spans="1:3">
      <c r="A59" s="9">
        <v>39661</v>
      </c>
      <c r="B59" s="89">
        <v>8.26</v>
      </c>
      <c r="C59" s="85"/>
    </row>
    <row r="60" spans="1:3">
      <c r="A60" s="9">
        <v>39692</v>
      </c>
      <c r="B60" s="89">
        <v>7.64</v>
      </c>
      <c r="C60" s="85"/>
    </row>
    <row r="61" spans="1:3">
      <c r="A61" s="9">
        <v>39722</v>
      </c>
      <c r="B61" s="89">
        <v>6.74</v>
      </c>
      <c r="C61" s="85"/>
    </row>
    <row r="62" spans="1:3">
      <c r="A62" s="9">
        <v>39753</v>
      </c>
      <c r="B62" s="89">
        <v>6.69</v>
      </c>
      <c r="C62" s="85"/>
    </row>
    <row r="63" spans="1:3">
      <c r="A63" s="9">
        <v>39783</v>
      </c>
      <c r="B63" s="89">
        <v>5.84</v>
      </c>
      <c r="C63" s="85"/>
    </row>
    <row r="64" spans="1:3">
      <c r="A64" s="9">
        <v>39814</v>
      </c>
      <c r="B64" s="89">
        <v>5.24</v>
      </c>
    </row>
    <row r="65" spans="1:3">
      <c r="A65" s="9">
        <v>39845</v>
      </c>
      <c r="B65" s="89">
        <v>4.53</v>
      </c>
      <c r="C65" s="85"/>
    </row>
    <row r="66" spans="1:3">
      <c r="A66" s="9">
        <v>39873</v>
      </c>
      <c r="B66" s="89">
        <v>3.96</v>
      </c>
      <c r="C66" s="85"/>
    </row>
    <row r="67" spans="1:3">
      <c r="A67" s="9">
        <v>39904</v>
      </c>
      <c r="B67" s="89">
        <v>3.5</v>
      </c>
      <c r="C67" s="85"/>
    </row>
    <row r="68" spans="1:3">
      <c r="A68" s="9">
        <v>39934</v>
      </c>
      <c r="B68" s="89">
        <v>3.83</v>
      </c>
      <c r="C68" s="85"/>
    </row>
    <row r="69" spans="1:3">
      <c r="A69" s="9">
        <v>39965</v>
      </c>
      <c r="B69" s="89">
        <v>3.8</v>
      </c>
      <c r="C69" s="85"/>
    </row>
    <row r="70" spans="1:3">
      <c r="A70" s="9">
        <v>39995</v>
      </c>
      <c r="B70" s="89">
        <v>3.38</v>
      </c>
      <c r="C70" s="85"/>
    </row>
    <row r="71" spans="1:3">
      <c r="A71" s="9">
        <v>40026</v>
      </c>
      <c r="B71" s="89">
        <v>3.14</v>
      </c>
      <c r="C71" s="85"/>
    </row>
    <row r="72" spans="1:3">
      <c r="A72" s="9">
        <v>40057</v>
      </c>
      <c r="B72" s="89">
        <v>2.96</v>
      </c>
      <c r="C72" s="85"/>
    </row>
    <row r="73" spans="1:3">
      <c r="A73" s="9">
        <v>40087</v>
      </c>
      <c r="B73" s="89">
        <v>4</v>
      </c>
      <c r="C73" s="85"/>
    </row>
    <row r="74" spans="1:3">
      <c r="A74" s="9">
        <v>40118</v>
      </c>
      <c r="B74" s="89">
        <v>3.7</v>
      </c>
      <c r="C74" s="85"/>
    </row>
    <row r="75" spans="1:3">
      <c r="A75" s="9">
        <v>40148</v>
      </c>
      <c r="B75" s="89">
        <v>5.34</v>
      </c>
      <c r="C75" s="85"/>
    </row>
    <row r="76" spans="1:3">
      <c r="A76" s="9">
        <v>40179</v>
      </c>
      <c r="B76" s="89">
        <v>5.82</v>
      </c>
      <c r="C76" s="85"/>
    </row>
    <row r="77" spans="1:3">
      <c r="A77" s="9">
        <v>40210</v>
      </c>
      <c r="B77" s="89">
        <v>5.32</v>
      </c>
      <c r="C77" s="85"/>
    </row>
    <row r="78" spans="1:3">
      <c r="A78" s="9">
        <v>40238</v>
      </c>
      <c r="B78" s="89">
        <v>4.29</v>
      </c>
      <c r="C78" s="85"/>
    </row>
    <row r="79" spans="1:3">
      <c r="A79" s="9">
        <v>40269</v>
      </c>
      <c r="B79" s="89">
        <v>4.04</v>
      </c>
      <c r="C79" s="85"/>
    </row>
    <row r="80" spans="1:3">
      <c r="A80" s="9">
        <v>40299</v>
      </c>
      <c r="B80" s="89">
        <v>4.1100000000000003</v>
      </c>
      <c r="C80" s="85"/>
    </row>
    <row r="81" spans="1:3">
      <c r="A81" s="9"/>
      <c r="B81" s="60"/>
      <c r="C81" s="85"/>
    </row>
    <row r="82" spans="1:3">
      <c r="A82" s="47" t="s">
        <v>158</v>
      </c>
    </row>
  </sheetData>
  <phoneticPr fontId="4" type="noConversion"/>
  <pageMargins left="0.75" right="0.75" top="0.75" bottom="0.75" header="0.5" footer="0.5"/>
  <pageSetup scale="67" orientation="portrait" horizontalDpi="1200" verticalDpi="1200" r:id="rId1"/>
  <headerFooter alignWithMargins="0">
    <oddFooter>&amp;C18&amp;R&amp;"Arial,Italic"As of May 27, 2010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1" enableFormatConditionsCalculation="0">
    <tabColor theme="9" tint="-0.249977111117893"/>
    <pageSetUpPr fitToPage="1"/>
  </sheetPr>
  <dimension ref="A1:J90"/>
  <sheetViews>
    <sheetView workbookViewId="0">
      <pane ySplit="30" topLeftCell="A73" activePane="bottomLeft" state="frozen"/>
      <selection pane="bottomLeft" activeCell="F96" sqref="F96"/>
    </sheetView>
  </sheetViews>
  <sheetFormatPr defaultRowHeight="12.75"/>
  <cols>
    <col min="1" max="1" width="15.28515625" customWidth="1"/>
    <col min="2" max="4" width="12.85546875" bestFit="1" customWidth="1"/>
    <col min="5" max="5" width="14.7109375" customWidth="1"/>
    <col min="6" max="7" width="12.85546875" bestFit="1" customWidth="1"/>
    <col min="8" max="8" width="14.7109375" customWidth="1"/>
    <col min="9" max="9" width="10.7109375" customWidth="1"/>
    <col min="10" max="12" width="12.85546875" bestFit="1" customWidth="1"/>
    <col min="13" max="13" width="11.28515625" bestFit="1" customWidth="1"/>
  </cols>
  <sheetData>
    <row r="1" spans="1:9">
      <c r="A1" s="13" t="s">
        <v>10</v>
      </c>
    </row>
    <row r="2" spans="1:9">
      <c r="A2" t="s">
        <v>11</v>
      </c>
    </row>
    <row r="3" spans="1:9">
      <c r="A3" t="s">
        <v>12</v>
      </c>
    </row>
    <row r="4" spans="1:9">
      <c r="A4" s="64" t="s">
        <v>156</v>
      </c>
    </row>
    <row r="5" spans="1:9">
      <c r="A5" s="10"/>
    </row>
    <row r="6" spans="1:9" ht="25.5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9" hidden="1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9" hidden="1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9" hidden="1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9" hidden="1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9" hidden="1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9" hidden="1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9" hidden="1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9" hidden="1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9" hidden="1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0" hidden="1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0" hidden="1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0" ht="13.5" hidden="1" customHeight="1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4">
        <v>1118950.28</v>
      </c>
      <c r="I19" s="75">
        <f t="shared" si="1"/>
        <v>322.19386048011614</v>
      </c>
    </row>
    <row r="20" spans="1:10" ht="13.5" hidden="1" customHeight="1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4">
        <f>5701671.68</f>
        <v>5701671.6799999997</v>
      </c>
      <c r="I20" s="75">
        <f t="shared" si="1"/>
        <v>361.76485427815697</v>
      </c>
    </row>
    <row r="21" spans="1:10" ht="14.25" hidden="1" customHeight="1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4">
        <v>2990636</v>
      </c>
      <c r="I21" s="75">
        <f t="shared" si="1"/>
        <v>327.08604252089242</v>
      </c>
    </row>
    <row r="22" spans="1:10" ht="14.25" hidden="1" customHeight="1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4">
        <v>3480941.06</v>
      </c>
      <c r="I22" s="75">
        <f t="shared" si="1"/>
        <v>372.33218668908614</v>
      </c>
    </row>
    <row r="23" spans="1:10" ht="14.25" hidden="1" customHeight="1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4">
        <v>5311157.78</v>
      </c>
      <c r="I23" s="75">
        <f t="shared" si="1"/>
        <v>495.47982824498166</v>
      </c>
    </row>
    <row r="24" spans="1:10" ht="12.75" hidden="1" customHeight="1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4">
        <v>2703889.29</v>
      </c>
      <c r="I24" s="75">
        <f t="shared" si="1"/>
        <v>304.08624639416996</v>
      </c>
    </row>
    <row r="25" spans="1:10" ht="13.5" hidden="1" customHeight="1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4">
        <v>4650705.09</v>
      </c>
      <c r="I25" s="75">
        <f t="shared" si="1"/>
        <v>364.46789407112391</v>
      </c>
    </row>
    <row r="26" spans="1:10" ht="13.5" hidden="1" customHeight="1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4">
        <v>1836091.87</v>
      </c>
      <c r="I26" s="75">
        <f t="shared" si="1"/>
        <v>338.03699257865503</v>
      </c>
    </row>
    <row r="27" spans="1:10" ht="13.5" hidden="1" customHeight="1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4">
        <v>5604577.6299999999</v>
      </c>
      <c r="I27" s="75">
        <f t="shared" si="1"/>
        <v>311.43220879588625</v>
      </c>
    </row>
    <row r="28" spans="1:10" ht="12.75" hidden="1" customHeight="1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4">
        <v>1324037.01</v>
      </c>
      <c r="I28" s="75">
        <f t="shared" si="1"/>
        <v>237.37620746530891</v>
      </c>
    </row>
    <row r="29" spans="1:10" ht="13.5" hidden="1" customHeight="1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4">
        <v>1612996.95</v>
      </c>
      <c r="I29" s="75">
        <f t="shared" si="1"/>
        <v>359.71788742392221</v>
      </c>
    </row>
    <row r="30" spans="1:10" ht="15" hidden="1" customHeight="1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4">
        <v>4024433.63</v>
      </c>
      <c r="I30" s="75">
        <f t="shared" si="1"/>
        <v>470.83661951398142</v>
      </c>
    </row>
    <row r="31" spans="1:10" ht="14.25" customHeight="1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4">
        <v>1537320.39</v>
      </c>
      <c r="I31" s="75">
        <f t="shared" ref="I31:I50" si="3">H31/G31</f>
        <v>355.06042506448989</v>
      </c>
      <c r="J31" s="54"/>
    </row>
    <row r="32" spans="1:10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4">
        <v>2259041.2400000002</v>
      </c>
      <c r="I32" s="75">
        <f t="shared" si="3"/>
        <v>461.62705546984364</v>
      </c>
      <c r="J32" s="54"/>
    </row>
    <row r="33" spans="1:10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4">
        <v>4813881.28</v>
      </c>
      <c r="I33" s="75">
        <f t="shared" si="3"/>
        <v>412.22593278479275</v>
      </c>
      <c r="J33" s="54"/>
    </row>
    <row r="34" spans="1:10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4">
        <v>3141523.23</v>
      </c>
      <c r="I34" s="75">
        <f t="shared" si="3"/>
        <v>485.71353055079186</v>
      </c>
      <c r="J34" s="54"/>
    </row>
    <row r="35" spans="1:10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4">
        <v>6025369.9500000002</v>
      </c>
      <c r="I35" s="75">
        <f t="shared" si="3"/>
        <v>358.27380010917022</v>
      </c>
      <c r="J35" s="54"/>
    </row>
    <row r="36" spans="1:10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4">
        <v>890923.62</v>
      </c>
      <c r="I36" s="75">
        <f t="shared" si="3"/>
        <v>272.64672696419638</v>
      </c>
      <c r="J36" s="54"/>
    </row>
    <row r="37" spans="1:10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4">
        <v>1590293.21</v>
      </c>
      <c r="I37" s="75">
        <f t="shared" si="3"/>
        <v>323.75531094934018</v>
      </c>
      <c r="J37" s="54"/>
    </row>
    <row r="38" spans="1:10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4">
        <v>4274006.8099999996</v>
      </c>
      <c r="I38" s="75">
        <f t="shared" si="3"/>
        <v>363.15031204197373</v>
      </c>
      <c r="J38" s="54"/>
    </row>
    <row r="39" spans="1:10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4">
        <v>2004961.5</v>
      </c>
      <c r="I39" s="75">
        <f t="shared" si="3"/>
        <v>398.62130050459865</v>
      </c>
      <c r="J39" s="54"/>
    </row>
    <row r="40" spans="1:10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4">D40/B40</f>
        <v>0.52830188679245282</v>
      </c>
      <c r="F40" s="50">
        <v>28</v>
      </c>
      <c r="G40" s="52">
        <v>4383.7</v>
      </c>
      <c r="H40" s="74">
        <v>1846724.83</v>
      </c>
      <c r="I40" s="75">
        <f t="shared" si="3"/>
        <v>421.27080548395196</v>
      </c>
      <c r="J40" s="54"/>
    </row>
    <row r="41" spans="1:10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4"/>
        <v>0.46236559139784944</v>
      </c>
      <c r="F41" s="50">
        <v>38</v>
      </c>
      <c r="G41" s="52">
        <v>16457.63</v>
      </c>
      <c r="H41" s="74">
        <v>5058312.37</v>
      </c>
      <c r="I41" s="75">
        <f t="shared" si="3"/>
        <v>307.35363293499734</v>
      </c>
      <c r="J41" s="54"/>
    </row>
    <row r="42" spans="1:10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4"/>
        <v>0.51388888888888884</v>
      </c>
      <c r="F42" s="50">
        <v>42</v>
      </c>
      <c r="G42" s="52">
        <v>4490.0559999999996</v>
      </c>
      <c r="H42" s="74">
        <v>2214236.41</v>
      </c>
      <c r="I42" s="75">
        <f t="shared" si="3"/>
        <v>493.14227038593737</v>
      </c>
      <c r="J42" s="54"/>
    </row>
    <row r="43" spans="1:10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4"/>
        <v>0.52272727272727271</v>
      </c>
      <c r="F43" s="50">
        <v>22</v>
      </c>
      <c r="G43" s="52">
        <v>8504.4390000000003</v>
      </c>
      <c r="H43" s="74">
        <v>4569069.37</v>
      </c>
      <c r="I43" s="75">
        <f t="shared" si="3"/>
        <v>537.25699837461354</v>
      </c>
    </row>
    <row r="44" spans="1:10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4"/>
        <v>0.5901639344262295</v>
      </c>
      <c r="F44" s="50">
        <v>39</v>
      </c>
      <c r="G44" s="52">
        <v>10701.885</v>
      </c>
      <c r="H44" s="74">
        <v>11078923.369999999</v>
      </c>
      <c r="I44" s="75">
        <f>H44/G44</f>
        <v>1035.2310242541382</v>
      </c>
    </row>
    <row r="45" spans="1:10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4">
        <v>2567201.33</v>
      </c>
      <c r="I45" s="75">
        <f>H45/G45</f>
        <v>428.13125938600422</v>
      </c>
    </row>
    <row r="46" spans="1:10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4">
        <v>3250525.86</v>
      </c>
      <c r="I46" s="75">
        <f>H46/G46</f>
        <v>322.24518594008993</v>
      </c>
    </row>
    <row r="47" spans="1:10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4">
        <v>4844311.6399999997</v>
      </c>
      <c r="I47" s="75">
        <f>H47/G47</f>
        <v>768.47361199020895</v>
      </c>
    </row>
    <row r="48" spans="1:10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4">
        <v>4008594.4</v>
      </c>
      <c r="I48" s="75">
        <f>H48/G48</f>
        <v>495.00259813132124</v>
      </c>
    </row>
    <row r="49" spans="1:9">
      <c r="A49" s="1">
        <v>39264</v>
      </c>
      <c r="B49" s="51">
        <v>90</v>
      </c>
      <c r="C49" s="52">
        <v>87101.8</v>
      </c>
      <c r="D49" s="12">
        <v>25</v>
      </c>
      <c r="E49" s="26">
        <f t="shared" si="4"/>
        <v>0.27777777777777779</v>
      </c>
      <c r="F49" s="50">
        <v>27</v>
      </c>
      <c r="G49" s="52">
        <v>8524.27</v>
      </c>
      <c r="H49" s="74">
        <v>2529957.38</v>
      </c>
      <c r="I49" s="75">
        <f t="shared" si="3"/>
        <v>296.79460880521145</v>
      </c>
    </row>
    <row r="50" spans="1:9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4"/>
        <v>0.3493975903614458</v>
      </c>
      <c r="F50" s="50">
        <v>28</v>
      </c>
      <c r="G50" s="52">
        <v>10786.901</v>
      </c>
      <c r="H50" s="74">
        <v>2892575.29</v>
      </c>
      <c r="I50" s="75">
        <f t="shared" si="3"/>
        <v>268.15628418208343</v>
      </c>
    </row>
    <row r="51" spans="1:9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5">D51/B51</f>
        <v>0.31111111111111112</v>
      </c>
      <c r="F51" s="50">
        <v>14</v>
      </c>
      <c r="G51" s="52">
        <v>3083.3</v>
      </c>
      <c r="H51" s="53">
        <v>1936243.01</v>
      </c>
      <c r="I51" s="75">
        <f t="shared" ref="I51:I69" si="6">H51/G51</f>
        <v>627.97749489183661</v>
      </c>
    </row>
    <row r="52" spans="1:9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5"/>
        <v>0.34042553191489361</v>
      </c>
      <c r="F52" s="50">
        <v>18</v>
      </c>
      <c r="G52" s="52">
        <v>5381.1890000000003</v>
      </c>
      <c r="H52" s="74">
        <v>6035465.6900000004</v>
      </c>
      <c r="I52" s="75">
        <f t="shared" si="6"/>
        <v>1121.5858967228246</v>
      </c>
    </row>
    <row r="53" spans="1:9">
      <c r="A53" s="1">
        <v>39387</v>
      </c>
      <c r="B53" s="51">
        <v>43</v>
      </c>
      <c r="C53" s="52">
        <v>38583.24</v>
      </c>
      <c r="D53" s="12">
        <v>22</v>
      </c>
      <c r="E53" s="26">
        <f t="shared" si="5"/>
        <v>0.51162790697674421</v>
      </c>
      <c r="F53" s="50">
        <v>19</v>
      </c>
      <c r="G53" s="52">
        <v>3024.4690000000001</v>
      </c>
      <c r="H53" s="74">
        <v>1171854.94</v>
      </c>
      <c r="I53" s="75">
        <f t="shared" si="6"/>
        <v>387.45807611187286</v>
      </c>
    </row>
    <row r="54" spans="1:9">
      <c r="A54" s="1">
        <v>39417</v>
      </c>
      <c r="B54" s="51">
        <v>51</v>
      </c>
      <c r="C54" s="52">
        <v>50406.5</v>
      </c>
      <c r="D54" s="12">
        <v>26</v>
      </c>
      <c r="E54" s="26">
        <f t="shared" si="5"/>
        <v>0.50980392156862742</v>
      </c>
      <c r="F54" s="50">
        <v>24</v>
      </c>
      <c r="G54" s="52">
        <v>9097.2000000000007</v>
      </c>
      <c r="H54" s="74">
        <v>2413328.16</v>
      </c>
      <c r="I54" s="75">
        <f t="shared" si="6"/>
        <v>265.28252209471043</v>
      </c>
    </row>
    <row r="55" spans="1:9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5"/>
        <v>0.40677966101694918</v>
      </c>
      <c r="F55" s="50">
        <v>19</v>
      </c>
      <c r="G55" s="52">
        <v>5503.9359999999997</v>
      </c>
      <c r="H55" s="74">
        <v>1304223.48</v>
      </c>
      <c r="I55" s="75">
        <f t="shared" si="6"/>
        <v>236.96196322050258</v>
      </c>
    </row>
    <row r="56" spans="1:9">
      <c r="A56" s="1">
        <v>39479</v>
      </c>
      <c r="B56" s="51">
        <v>28</v>
      </c>
      <c r="C56" s="52">
        <v>11245.63</v>
      </c>
      <c r="D56" s="12">
        <v>13</v>
      </c>
      <c r="E56" s="26">
        <f t="shared" si="5"/>
        <v>0.4642857142857143</v>
      </c>
      <c r="F56" s="50">
        <v>13</v>
      </c>
      <c r="G56" s="52">
        <v>1407.7</v>
      </c>
      <c r="H56" s="74">
        <v>433826.75</v>
      </c>
      <c r="I56" s="75">
        <f t="shared" si="6"/>
        <v>308.18125310790651</v>
      </c>
    </row>
    <row r="57" spans="1:9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5"/>
        <v>0.42608695652173911</v>
      </c>
      <c r="F57" s="50">
        <v>42</v>
      </c>
      <c r="G57" s="52">
        <v>17154.46</v>
      </c>
      <c r="H57" s="74">
        <v>3959010.21</v>
      </c>
      <c r="I57" s="75">
        <f t="shared" si="6"/>
        <v>230.78605855270291</v>
      </c>
    </row>
    <row r="58" spans="1:9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4">
        <v>1409967.24</v>
      </c>
      <c r="I58" s="75">
        <f t="shared" si="6"/>
        <v>406.17938220120925</v>
      </c>
    </row>
    <row r="59" spans="1:9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4">
        <v>2287897.7799999998</v>
      </c>
      <c r="I59" s="75">
        <f t="shared" si="6"/>
        <v>489.35190272926394</v>
      </c>
    </row>
    <row r="60" spans="1:9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4">
        <v>35829909.810000002</v>
      </c>
      <c r="I60" s="75">
        <f t="shared" si="6"/>
        <v>3636.8084727802016</v>
      </c>
    </row>
    <row r="61" spans="1:9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6">
        <v>48806966.780000001</v>
      </c>
      <c r="I61" s="87">
        <f t="shared" si="6"/>
        <v>7430.1610181399456</v>
      </c>
    </row>
    <row r="62" spans="1:9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6">
        <v>93831700.030000001</v>
      </c>
      <c r="I62" s="87">
        <f t="shared" si="6"/>
        <v>12624.072354011161</v>
      </c>
    </row>
    <row r="63" spans="1:9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6">
        <v>0</v>
      </c>
      <c r="I63" s="87"/>
    </row>
    <row r="64" spans="1:9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7">D64/B64</f>
        <v>0.38692098092643051</v>
      </c>
      <c r="F64" s="50">
        <v>128</v>
      </c>
      <c r="G64" s="52">
        <v>32685.321</v>
      </c>
      <c r="H64" s="86">
        <v>43559940.380000003</v>
      </c>
      <c r="I64" s="87">
        <f t="shared" si="6"/>
        <v>1332.7065192353473</v>
      </c>
    </row>
    <row r="65" spans="1:9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7"/>
        <v>0.34193548387096773</v>
      </c>
      <c r="F65" s="50">
        <v>41</v>
      </c>
      <c r="G65" s="52">
        <v>8925.3739999999998</v>
      </c>
      <c r="H65" s="86">
        <v>3757649.9199999999</v>
      </c>
      <c r="I65" s="87">
        <f t="shared" si="6"/>
        <v>421.00755889893242</v>
      </c>
    </row>
    <row r="66" spans="1:9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7"/>
        <v>0.352112676056338</v>
      </c>
      <c r="F66" s="50">
        <v>29</v>
      </c>
      <c r="G66" s="52">
        <v>4268.826</v>
      </c>
      <c r="H66" s="86">
        <v>1501254.23</v>
      </c>
      <c r="I66" s="87">
        <f t="shared" si="6"/>
        <v>351.67847787658712</v>
      </c>
    </row>
    <row r="67" spans="1:9">
      <c r="A67" s="1">
        <v>39814</v>
      </c>
      <c r="B67" s="51">
        <v>77</v>
      </c>
      <c r="C67" s="52">
        <v>105817.22</v>
      </c>
      <c r="D67" s="12">
        <v>24</v>
      </c>
      <c r="E67" s="26">
        <f t="shared" si="7"/>
        <v>0.31168831168831168</v>
      </c>
      <c r="F67" s="50">
        <v>18</v>
      </c>
      <c r="G67" s="52">
        <v>3594.67</v>
      </c>
      <c r="H67" s="86">
        <v>880837.75</v>
      </c>
      <c r="I67" s="87">
        <f t="shared" si="6"/>
        <v>245.03994803417282</v>
      </c>
    </row>
    <row r="68" spans="1:9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7"/>
        <v>0.8571428571428571</v>
      </c>
      <c r="F68" s="50">
        <v>16</v>
      </c>
      <c r="G68" s="52">
        <v>1612.75</v>
      </c>
      <c r="H68" s="86">
        <v>604287.81999999995</v>
      </c>
      <c r="I68" s="87">
        <f t="shared" si="6"/>
        <v>374.6940443342117</v>
      </c>
    </row>
    <row r="69" spans="1:9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7"/>
        <v>0.13333333333333333</v>
      </c>
      <c r="F69" s="50">
        <v>6</v>
      </c>
      <c r="G69" s="52">
        <v>2681.87</v>
      </c>
      <c r="H69" s="86">
        <v>1356772.99</v>
      </c>
      <c r="I69" s="87">
        <f t="shared" si="6"/>
        <v>505.90557707868021</v>
      </c>
    </row>
    <row r="70" spans="1:9">
      <c r="A70" s="1">
        <v>39904</v>
      </c>
      <c r="B70" s="51">
        <v>64</v>
      </c>
      <c r="C70" s="52">
        <v>69340.56</v>
      </c>
      <c r="D70" s="12">
        <v>20</v>
      </c>
      <c r="E70" s="26">
        <f t="shared" si="7"/>
        <v>0.3125</v>
      </c>
      <c r="F70" s="50">
        <v>9</v>
      </c>
      <c r="G70" s="52">
        <v>760.07</v>
      </c>
      <c r="H70" s="86">
        <v>773943.34</v>
      </c>
      <c r="I70" s="87">
        <v>1018.2527135658556</v>
      </c>
    </row>
    <row r="71" spans="1:9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7"/>
        <v>0.45161290322580644</v>
      </c>
      <c r="F71" s="50">
        <v>30</v>
      </c>
      <c r="G71" s="52">
        <v>11306.49</v>
      </c>
      <c r="H71" s="86">
        <v>3758375.82</v>
      </c>
      <c r="I71" s="87">
        <v>332.40871570222055</v>
      </c>
    </row>
    <row r="72" spans="1:9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7"/>
        <v>1</v>
      </c>
      <c r="F72" s="50">
        <v>11</v>
      </c>
      <c r="G72" s="52">
        <v>477.50200000000001</v>
      </c>
      <c r="H72" s="86">
        <v>1441487.29</v>
      </c>
      <c r="I72" s="87">
        <v>3018.8089055124378</v>
      </c>
    </row>
    <row r="73" spans="1:9">
      <c r="A73" s="1">
        <v>39995</v>
      </c>
      <c r="B73" s="51">
        <v>49</v>
      </c>
      <c r="C73" s="52">
        <v>49772.731</v>
      </c>
      <c r="D73" s="12">
        <v>25</v>
      </c>
      <c r="E73" s="26">
        <f t="shared" si="7"/>
        <v>0.51020408163265307</v>
      </c>
      <c r="F73" s="50">
        <v>25</v>
      </c>
      <c r="G73" s="52">
        <v>5308.0010000000002</v>
      </c>
      <c r="H73" s="86">
        <v>3236428.98</v>
      </c>
      <c r="I73" s="87">
        <v>609.72652039816865</v>
      </c>
    </row>
    <row r="74" spans="1:9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6">
        <v>7324454.3799999999</v>
      </c>
      <c r="I74" s="87">
        <v>2793.6387939277597</v>
      </c>
    </row>
    <row r="75" spans="1:9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6">
        <v>29932</v>
      </c>
      <c r="I75" s="87">
        <v>635.6068971375181</v>
      </c>
    </row>
    <row r="76" spans="1:9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6">
        <v>12131040.07</v>
      </c>
      <c r="I76" s="87">
        <v>7559.4955886989937</v>
      </c>
    </row>
    <row r="77" spans="1:9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6">
        <v>2654065.89</v>
      </c>
      <c r="I77" s="87">
        <f>H77/G77</f>
        <v>1920.4167577165697</v>
      </c>
    </row>
    <row r="78" spans="1:9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6">
        <v>9445466.5500000007</v>
      </c>
      <c r="I78" s="87">
        <f>H78/G78</f>
        <v>1178.2784524285933</v>
      </c>
    </row>
    <row r="79" spans="1:9">
      <c r="A79" s="1">
        <v>40179</v>
      </c>
      <c r="B79" s="51">
        <v>53</v>
      </c>
      <c r="C79" s="52">
        <v>38771.489000000001</v>
      </c>
      <c r="D79" s="12">
        <v>39</v>
      </c>
      <c r="E79" s="26">
        <f>D79/B79</f>
        <v>0.73584905660377353</v>
      </c>
      <c r="F79" s="50">
        <v>31</v>
      </c>
      <c r="G79" s="52">
        <v>8109.4589999999998</v>
      </c>
      <c r="H79" s="86">
        <v>4099665.49</v>
      </c>
      <c r="I79" s="87">
        <f>H79/G79</f>
        <v>505.54118221696422</v>
      </c>
    </row>
    <row r="80" spans="1:9">
      <c r="A80" s="1">
        <v>40210</v>
      </c>
      <c r="B80" s="51">
        <v>20</v>
      </c>
      <c r="C80" s="52">
        <v>6217.2610000000004</v>
      </c>
      <c r="D80" s="12">
        <v>27</v>
      </c>
      <c r="E80" s="26">
        <f>D80/B80</f>
        <v>1.35</v>
      </c>
      <c r="F80" s="50">
        <v>13</v>
      </c>
      <c r="G80" s="52">
        <v>1704.241</v>
      </c>
      <c r="H80" s="86">
        <v>6303884.9800000004</v>
      </c>
      <c r="I80" s="87">
        <f>H80/G80</f>
        <v>3698.9398682463338</v>
      </c>
    </row>
    <row r="81" spans="1:9">
      <c r="A81" s="1">
        <v>40238</v>
      </c>
      <c r="B81" s="51">
        <v>23</v>
      </c>
      <c r="C81" s="52">
        <v>18752.018</v>
      </c>
      <c r="D81" s="12">
        <v>24</v>
      </c>
      <c r="E81" s="26">
        <v>1.0434782608695652</v>
      </c>
      <c r="F81" s="50">
        <v>16</v>
      </c>
      <c r="G81" s="52">
        <v>2570.538</v>
      </c>
      <c r="H81" s="86">
        <v>4826740.5599999996</v>
      </c>
      <c r="I81" s="87">
        <v>1877.716089005492</v>
      </c>
    </row>
    <row r="82" spans="1:9">
      <c r="A82" s="1">
        <v>40269</v>
      </c>
      <c r="B82" s="51">
        <v>63</v>
      </c>
      <c r="C82" s="52">
        <v>19388.407999999999</v>
      </c>
      <c r="D82" s="12">
        <v>64</v>
      </c>
      <c r="E82" s="26">
        <v>1.0158730158730158</v>
      </c>
      <c r="F82" s="50">
        <v>48</v>
      </c>
      <c r="G82" s="52">
        <v>2614.4209999999998</v>
      </c>
      <c r="H82" s="86">
        <v>3471860.47</v>
      </c>
      <c r="I82" s="87">
        <v>1327.9653391707</v>
      </c>
    </row>
    <row r="83" spans="1:9">
      <c r="A83" s="1">
        <v>40299</v>
      </c>
      <c r="B83" s="51">
        <v>63</v>
      </c>
      <c r="C83" s="52">
        <v>61447.218000000001</v>
      </c>
      <c r="D83" s="12">
        <v>18</v>
      </c>
      <c r="E83" s="26">
        <v>0.2857142857142857</v>
      </c>
      <c r="F83" s="50">
        <v>17</v>
      </c>
      <c r="G83" s="52">
        <v>4380.8739999999998</v>
      </c>
      <c r="H83" s="86">
        <v>1820157.4</v>
      </c>
      <c r="I83" s="87">
        <v>415.47814431549506</v>
      </c>
    </row>
    <row r="84" spans="1:9">
      <c r="A84" s="1"/>
      <c r="B84" s="51"/>
      <c r="C84" s="52"/>
      <c r="D84" s="12"/>
      <c r="E84" s="26"/>
      <c r="F84" s="50"/>
      <c r="G84" s="52"/>
      <c r="H84" s="86"/>
      <c r="I84" s="87"/>
    </row>
    <row r="85" spans="1:9">
      <c r="B85" s="51"/>
      <c r="C85" s="52"/>
      <c r="D85" s="12"/>
      <c r="E85" s="26"/>
      <c r="F85" s="50"/>
      <c r="G85" s="52"/>
      <c r="H85" s="74"/>
      <c r="I85" s="75"/>
    </row>
    <row r="86" spans="1:9">
      <c r="A86" s="63" t="s">
        <v>102</v>
      </c>
      <c r="I86" s="23"/>
    </row>
    <row r="87" spans="1:9">
      <c r="A87" s="27" t="s">
        <v>99</v>
      </c>
    </row>
    <row r="88" spans="1:9">
      <c r="A88" s="64" t="s">
        <v>100</v>
      </c>
    </row>
    <row r="89" spans="1:9">
      <c r="A89" s="64" t="s">
        <v>101</v>
      </c>
    </row>
    <row r="90" spans="1:9">
      <c r="A90" s="64" t="s">
        <v>12</v>
      </c>
    </row>
  </sheetData>
  <phoneticPr fontId="4" type="noConversion"/>
  <pageMargins left="0.75" right="0.75" top="0.49" bottom="0.6" header="0.17" footer="0.31"/>
  <pageSetup scale="64" orientation="landscape" horizontalDpi="1200" verticalDpi="1200" r:id="rId1"/>
  <headerFooter alignWithMargins="0">
    <oddFooter>&amp;C20&amp;R&amp;"Arial,Italic"As of May 12, 2010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40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'Gas Volume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'Oil Volume Table'!Print_Area</vt:lpstr>
      <vt:lpstr>Prices!Print_Area</vt:lpstr>
      <vt:lpstr>'Productive Acres Table '!Print_Area</vt:lpstr>
      <vt:lpstr>'Royalty Table'!Print_Area</vt:lpstr>
    </vt:vector>
  </TitlesOfParts>
  <Company>LDNR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Rachel Newman</cp:lastModifiedBy>
  <cp:lastPrinted>2010-06-04T14:54:07Z</cp:lastPrinted>
  <dcterms:created xsi:type="dcterms:W3CDTF">2005-12-05T21:32:12Z</dcterms:created>
  <dcterms:modified xsi:type="dcterms:W3CDTF">2010-06-04T14:56:10Z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391411905</vt:i4>
  </property>
  <property fmtid="{D5CDD505-2E9C-101B-9397-08002B2CF9AE}" pid="3" name="_EmailSubject">
    <vt:lpwstr>Please post</vt:lpwstr>
  </property>
  <property fmtid="{D5CDD505-2E9C-101B-9397-08002B2CF9AE}" pid="4" name="_AuthorEmail">
    <vt:lpwstr>Rachel.Newman@LA.GOV</vt:lpwstr>
  </property>
  <property fmtid="{D5CDD505-2E9C-101B-9397-08002B2CF9AE}" pid="5" name="_AuthorEmailDisplayName">
    <vt:lpwstr>Rachel Newman</vt:lpwstr>
  </property>
  <property fmtid="{D5CDD505-2E9C-101B-9397-08002B2CF9AE}" pid="6" name="_PreviousAdHocReviewCycleID">
    <vt:i4>668047593</vt:i4>
  </property>
  <property fmtid="{D5CDD505-2E9C-101B-9397-08002B2CF9AE}" pid="8" name="_NewReviewCycle">
    <vt:lpwstr/>
  </property>
</Properties>
</file>